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worksheets/sheet1.xml" ContentType="application/vnd.openxmlformats-officedocument.spreadsheetml.worksheet+xml"/>
  <Override PartName="/xl/chartsheets/sheet7.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theme/themeOverride2.xml" ContentType="application/vnd.openxmlformats-officedocument.themeOverrid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theme/themeOverride3.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theme/themeOverride4.xml" ContentType="application/vnd.openxmlformats-officedocument.themeOverrid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theme/themeOverride5.xml" ContentType="application/vnd.openxmlformats-officedocument.themeOverrid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theme/themeOverride6.xml" ContentType="application/vnd.openxmlformats-officedocument.themeOverrid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theme/themeOverride7.xml" ContentType="application/vnd.openxmlformats-officedocument.themeOverride+xml"/>
  <Override PartName="/xl/drawings/drawing14.xml" ContentType="application/vnd.openxmlformats-officedocument.drawingml.chartshap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7_Hospital Services\Sharing Files 4\"/>
    </mc:Choice>
  </mc:AlternateContent>
  <xr:revisionPtr revIDLastSave="0" documentId="13_ncr:1_{0574D5DF-C0C3-482D-99C2-BB1145D11479}" xr6:coauthVersionLast="47" xr6:coauthVersionMax="47" xr10:uidLastSave="{00000000-0000-0000-0000-000000000000}"/>
  <bookViews>
    <workbookView xWindow="-108" yWindow="-108" windowWidth="23256" windowHeight="13176" tabRatio="846" xr2:uid="{4D7AFABF-C9DE-4830-94BA-520A9CEE48D9}"/>
  </bookViews>
  <sheets>
    <sheet name="Figure_Manitoba" sheetId="50" r:id="rId1"/>
    <sheet name="Figure_Southern" sheetId="44" r:id="rId2"/>
    <sheet name="Figure_WRHA" sheetId="47" r:id="rId3"/>
    <sheet name="Figure_Interlake-Eastern" sheetId="46" r:id="rId4"/>
    <sheet name="Figure_PrairieMountain" sheetId="48" r:id="rId5"/>
    <sheet name="Figure_Northern" sheetId="49" r:id="rId6"/>
    <sheet name="Graph Data" sheetId="45" state="hidden" r:id="rId7"/>
    <sheet name="Figure_RHAs_v1" sheetId="20" state="hidden" r:id="rId8"/>
    <sheet name="Table_Southern" sheetId="29" state="hidden" r:id="rId9"/>
    <sheet name="graph data_v1" sheetId="3" state="hidden" r:id="rId10"/>
    <sheet name="Raw Data" sheetId="40" state="hidden" r:id="rId11"/>
    <sheet name="Labels List" sheetId="41" state="hidden" r:id="rId12"/>
  </sheets>
  <externalReferences>
    <externalReference r:id="rId13"/>
  </externalReferences>
  <definedNames>
    <definedName name="Criteria1">IF((CELL("contents",'[1]district graph data'!E1))="2"," (2)")</definedName>
    <definedName name="_xlnm.Print_Area" localSheetId="8">Table_Southern!$A$1:$H$15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9" i="40" l="1"/>
  <c r="M9" i="40"/>
  <c r="F5" i="29" s="1"/>
  <c r="N9" i="40"/>
  <c r="L10" i="40"/>
  <c r="G8" i="3" s="1"/>
  <c r="M10" i="40"/>
  <c r="N10" i="40"/>
  <c r="L11" i="40"/>
  <c r="C7" i="29" s="1"/>
  <c r="M11" i="40"/>
  <c r="E7" i="29" s="1"/>
  <c r="N11" i="40"/>
  <c r="L12" i="40"/>
  <c r="G10" i="3" s="1"/>
  <c r="M12" i="40"/>
  <c r="N12" i="40"/>
  <c r="L13" i="40"/>
  <c r="M13" i="40"/>
  <c r="F9" i="29" s="1"/>
  <c r="N13" i="40"/>
  <c r="L14" i="40"/>
  <c r="M14" i="40"/>
  <c r="N14" i="40"/>
  <c r="L15" i="40"/>
  <c r="C11" i="29" s="1"/>
  <c r="M15" i="40"/>
  <c r="E11" i="29" s="1"/>
  <c r="N15" i="40"/>
  <c r="L16" i="40"/>
  <c r="G14" i="3" s="1"/>
  <c r="M16" i="40"/>
  <c r="N16" i="40"/>
  <c r="L17" i="40"/>
  <c r="M17" i="40"/>
  <c r="F13" i="29" s="1"/>
  <c r="N17" i="40"/>
  <c r="L18" i="40"/>
  <c r="M18" i="40"/>
  <c r="N18" i="40"/>
  <c r="L19" i="40"/>
  <c r="G19" i="45" s="1"/>
  <c r="M19" i="40"/>
  <c r="N19" i="40"/>
  <c r="L20" i="40"/>
  <c r="G20" i="45" s="1"/>
  <c r="M20" i="40"/>
  <c r="H20" i="45" s="1"/>
  <c r="N20" i="40"/>
  <c r="I20" i="45" s="1"/>
  <c r="L21" i="40"/>
  <c r="M21" i="40"/>
  <c r="H21" i="45" s="1"/>
  <c r="N21" i="40"/>
  <c r="I21" i="45" s="1"/>
  <c r="L22" i="40"/>
  <c r="G22" i="45" s="1"/>
  <c r="M22" i="40"/>
  <c r="N22" i="40"/>
  <c r="I22" i="45" s="1"/>
  <c r="L23" i="40"/>
  <c r="M23" i="40"/>
  <c r="H23" i="45" s="1"/>
  <c r="N23" i="40"/>
  <c r="L24" i="40"/>
  <c r="G24" i="45" s="1"/>
  <c r="M24" i="40"/>
  <c r="H24" i="45" s="1"/>
  <c r="N24" i="40"/>
  <c r="I24" i="45" s="1"/>
  <c r="L25" i="40"/>
  <c r="M25" i="40"/>
  <c r="H25" i="45" s="1"/>
  <c r="N25" i="40"/>
  <c r="L26" i="40"/>
  <c r="G26" i="45" s="1"/>
  <c r="M26" i="40"/>
  <c r="N26" i="40"/>
  <c r="I26" i="45" s="1"/>
  <c r="L27" i="40"/>
  <c r="G27" i="45" s="1"/>
  <c r="M27" i="40"/>
  <c r="H27" i="45" s="1"/>
  <c r="N27" i="40"/>
  <c r="L28" i="40"/>
  <c r="G28" i="45" s="1"/>
  <c r="M28" i="40"/>
  <c r="H28" i="45" s="1"/>
  <c r="N28" i="40"/>
  <c r="I28" i="45" s="1"/>
  <c r="L29" i="40"/>
  <c r="M29" i="40"/>
  <c r="N29" i="40"/>
  <c r="I29" i="45" s="1"/>
  <c r="L30" i="40"/>
  <c r="G30" i="45" s="1"/>
  <c r="M30" i="40"/>
  <c r="N30" i="40"/>
  <c r="I30" i="45" s="1"/>
  <c r="L31" i="40"/>
  <c r="M31" i="40"/>
  <c r="H29" i="3" s="1"/>
  <c r="N31" i="40"/>
  <c r="L32" i="40"/>
  <c r="G32" i="45" s="1"/>
  <c r="M32" i="40"/>
  <c r="H32" i="45" s="1"/>
  <c r="N32" i="40"/>
  <c r="I32" i="45" s="1"/>
  <c r="L33" i="40"/>
  <c r="M33" i="40"/>
  <c r="H33" i="45" s="1"/>
  <c r="N33" i="40"/>
  <c r="L34" i="40"/>
  <c r="G34" i="45" s="1"/>
  <c r="M34" i="40"/>
  <c r="N34" i="40"/>
  <c r="I34" i="45" s="1"/>
  <c r="L35" i="40"/>
  <c r="G35" i="45" s="1"/>
  <c r="M35" i="40"/>
  <c r="H33" i="3" s="1"/>
  <c r="N35" i="40"/>
  <c r="L36" i="40"/>
  <c r="G36" i="45" s="1"/>
  <c r="M36" i="40"/>
  <c r="H36" i="45" s="1"/>
  <c r="N36" i="40"/>
  <c r="I36" i="45" s="1"/>
  <c r="L37" i="40"/>
  <c r="M37" i="40"/>
  <c r="N37" i="40"/>
  <c r="I37" i="45" s="1"/>
  <c r="L38" i="40"/>
  <c r="G38" i="45" s="1"/>
  <c r="M38" i="40"/>
  <c r="N38" i="40"/>
  <c r="I38" i="45" s="1"/>
  <c r="L39" i="40"/>
  <c r="M39" i="40"/>
  <c r="H39" i="45" s="1"/>
  <c r="N39" i="40"/>
  <c r="L40" i="40"/>
  <c r="G40" i="45" s="1"/>
  <c r="M40" i="40"/>
  <c r="H40" i="45" s="1"/>
  <c r="N40" i="40"/>
  <c r="I40" i="45" s="1"/>
  <c r="L41" i="40"/>
  <c r="M41" i="40"/>
  <c r="N41" i="40"/>
  <c r="L42" i="40"/>
  <c r="G42" i="45" s="1"/>
  <c r="M42" i="40"/>
  <c r="N42" i="40"/>
  <c r="I42" i="45" s="1"/>
  <c r="L43" i="40"/>
  <c r="G43" i="45" s="1"/>
  <c r="M43" i="40"/>
  <c r="H41" i="3" s="1"/>
  <c r="N43" i="40"/>
  <c r="L44" i="40"/>
  <c r="G44" i="45" s="1"/>
  <c r="M44" i="40"/>
  <c r="H44" i="45" s="1"/>
  <c r="N44" i="40"/>
  <c r="I44" i="45" s="1"/>
  <c r="L45" i="40"/>
  <c r="M45" i="40"/>
  <c r="H45" i="45" s="1"/>
  <c r="N45" i="40"/>
  <c r="I45" i="45" s="1"/>
  <c r="L46" i="40"/>
  <c r="G46" i="45" s="1"/>
  <c r="M46" i="40"/>
  <c r="N46" i="40"/>
  <c r="I46" i="45" s="1"/>
  <c r="L47" i="40"/>
  <c r="G47" i="45" s="1"/>
  <c r="M47" i="40"/>
  <c r="H45" i="3" s="1"/>
  <c r="N47" i="40"/>
  <c r="L48" i="40"/>
  <c r="G48" i="45" s="1"/>
  <c r="M48" i="40"/>
  <c r="H48" i="45" s="1"/>
  <c r="N48" i="40"/>
  <c r="I48" i="45" s="1"/>
  <c r="L49" i="40"/>
  <c r="M49" i="40"/>
  <c r="N49" i="40"/>
  <c r="I49" i="45" s="1"/>
  <c r="L50" i="40"/>
  <c r="G50" i="45" s="1"/>
  <c r="M50" i="40"/>
  <c r="N50" i="40"/>
  <c r="I50" i="45" s="1"/>
  <c r="L51" i="40"/>
  <c r="G51" i="45" s="1"/>
  <c r="M51" i="40"/>
  <c r="H49" i="3" s="1"/>
  <c r="N51" i="40"/>
  <c r="L52" i="40"/>
  <c r="G52" i="45" s="1"/>
  <c r="M52" i="40"/>
  <c r="H52" i="45" s="1"/>
  <c r="N52" i="40"/>
  <c r="I52" i="45" s="1"/>
  <c r="L53" i="40"/>
  <c r="M53" i="40"/>
  <c r="H53" i="45" s="1"/>
  <c r="N53" i="40"/>
  <c r="I53" i="45" s="1"/>
  <c r="L54" i="40"/>
  <c r="G54" i="45" s="1"/>
  <c r="M54" i="40"/>
  <c r="N54" i="40"/>
  <c r="I54" i="45" s="1"/>
  <c r="L55" i="40"/>
  <c r="M55" i="40"/>
  <c r="H55" i="45" s="1"/>
  <c r="N55" i="40"/>
  <c r="L56" i="40"/>
  <c r="G56" i="45" s="1"/>
  <c r="M56" i="40"/>
  <c r="H56" i="45" s="1"/>
  <c r="N56" i="40"/>
  <c r="I56" i="45" s="1"/>
  <c r="L57" i="40"/>
  <c r="M57" i="40"/>
  <c r="H57" i="45" s="1"/>
  <c r="N57" i="40"/>
  <c r="L58" i="40"/>
  <c r="G58" i="45" s="1"/>
  <c r="M58" i="40"/>
  <c r="N58" i="40"/>
  <c r="I58" i="45" s="1"/>
  <c r="L59" i="40"/>
  <c r="G59" i="45" s="1"/>
  <c r="M59" i="40"/>
  <c r="H57" i="3" s="1"/>
  <c r="N59" i="40"/>
  <c r="L60" i="40"/>
  <c r="G60" i="45" s="1"/>
  <c r="M60" i="40"/>
  <c r="H60" i="45" s="1"/>
  <c r="N60" i="40"/>
  <c r="I60" i="45" s="1"/>
  <c r="L61" i="40"/>
  <c r="M61" i="40"/>
  <c r="N61" i="40"/>
  <c r="I61" i="45" s="1"/>
  <c r="L62" i="40"/>
  <c r="G62" i="45" s="1"/>
  <c r="M62" i="40"/>
  <c r="N62" i="40"/>
  <c r="I62" i="45" s="1"/>
  <c r="L63" i="40"/>
  <c r="M63" i="40"/>
  <c r="H61" i="3" s="1"/>
  <c r="N63" i="40"/>
  <c r="L64" i="40"/>
  <c r="G64" i="45" s="1"/>
  <c r="M64" i="40"/>
  <c r="H64" i="45" s="1"/>
  <c r="N64" i="40"/>
  <c r="I64" i="45" s="1"/>
  <c r="L65" i="40"/>
  <c r="M65" i="40"/>
  <c r="H65" i="45" s="1"/>
  <c r="N65" i="40"/>
  <c r="L66" i="40"/>
  <c r="G66" i="45" s="1"/>
  <c r="M66" i="40"/>
  <c r="N66" i="40"/>
  <c r="I66" i="45" s="1"/>
  <c r="L67" i="40"/>
  <c r="G67" i="45" s="1"/>
  <c r="M67" i="40"/>
  <c r="H67" i="45" s="1"/>
  <c r="N67" i="40"/>
  <c r="L68" i="40"/>
  <c r="G68" i="45" s="1"/>
  <c r="M68" i="40"/>
  <c r="H68" i="45" s="1"/>
  <c r="N68" i="40"/>
  <c r="L69" i="40"/>
  <c r="M69" i="40"/>
  <c r="N69" i="40"/>
  <c r="I69" i="45" s="1"/>
  <c r="L70" i="40"/>
  <c r="M70" i="40"/>
  <c r="N70" i="40"/>
  <c r="I70" i="45" s="1"/>
  <c r="L71" i="40"/>
  <c r="M71" i="40"/>
  <c r="H69" i="3" s="1"/>
  <c r="N71" i="40"/>
  <c r="L72" i="40"/>
  <c r="G72" i="45" s="1"/>
  <c r="M72" i="40"/>
  <c r="H72" i="45" s="1"/>
  <c r="N72" i="40"/>
  <c r="L73" i="40"/>
  <c r="M73" i="40"/>
  <c r="N73" i="40"/>
  <c r="N8" i="40"/>
  <c r="I8" i="45" s="1"/>
  <c r="M8" i="40"/>
  <c r="L8" i="40"/>
  <c r="G9" i="45"/>
  <c r="G13" i="45"/>
  <c r="G17" i="45"/>
  <c r="C13" i="29"/>
  <c r="C9" i="29"/>
  <c r="C5" i="29"/>
  <c r="G16" i="45"/>
  <c r="G21" i="45"/>
  <c r="G23" i="45"/>
  <c r="G25" i="45"/>
  <c r="G29" i="45"/>
  <c r="G31" i="45"/>
  <c r="G33" i="45"/>
  <c r="G37" i="45"/>
  <c r="G39" i="45"/>
  <c r="G41" i="45"/>
  <c r="G45" i="45"/>
  <c r="G49" i="45"/>
  <c r="G53" i="45"/>
  <c r="G55" i="45"/>
  <c r="G57" i="45"/>
  <c r="G61" i="45"/>
  <c r="G63" i="45"/>
  <c r="G65" i="45"/>
  <c r="G69" i="45"/>
  <c r="G71" i="45"/>
  <c r="G73" i="45"/>
  <c r="H9" i="45"/>
  <c r="H10" i="45"/>
  <c r="H14" i="45"/>
  <c r="H17" i="45"/>
  <c r="H18" i="45"/>
  <c r="H19" i="45"/>
  <c r="H22" i="45"/>
  <c r="H26" i="45"/>
  <c r="H29" i="45"/>
  <c r="H30" i="45"/>
  <c r="H31" i="45"/>
  <c r="H34" i="45"/>
  <c r="H37" i="45"/>
  <c r="H38" i="45"/>
  <c r="H41" i="45"/>
  <c r="H42" i="45"/>
  <c r="H43" i="45"/>
  <c r="H46" i="45"/>
  <c r="H49" i="45"/>
  <c r="H50" i="45"/>
  <c r="H54" i="45"/>
  <c r="H58" i="45"/>
  <c r="H61" i="45"/>
  <c r="H62" i="45"/>
  <c r="H66" i="45"/>
  <c r="H69" i="45"/>
  <c r="H70" i="45"/>
  <c r="H73" i="45"/>
  <c r="H8" i="45"/>
  <c r="I9" i="45"/>
  <c r="I11" i="45"/>
  <c r="I15" i="45"/>
  <c r="I17" i="45"/>
  <c r="I19" i="45"/>
  <c r="I23" i="45"/>
  <c r="I25" i="45"/>
  <c r="I27" i="45"/>
  <c r="I31" i="45"/>
  <c r="I33" i="45"/>
  <c r="I35" i="45"/>
  <c r="I39" i="45"/>
  <c r="I41" i="45"/>
  <c r="I43" i="45"/>
  <c r="I47" i="45"/>
  <c r="I51" i="45"/>
  <c r="I55" i="45"/>
  <c r="I57" i="45"/>
  <c r="I59" i="45"/>
  <c r="I63" i="45"/>
  <c r="I65" i="45"/>
  <c r="I67" i="45"/>
  <c r="I71" i="45"/>
  <c r="I73" i="45"/>
  <c r="F73" i="45"/>
  <c r="D73" i="45" s="1"/>
  <c r="E73" i="45"/>
  <c r="F72" i="45"/>
  <c r="D72" i="45" s="1"/>
  <c r="E72" i="45"/>
  <c r="F71" i="45"/>
  <c r="D71" i="45" s="1"/>
  <c r="E71" i="45"/>
  <c r="F70" i="45"/>
  <c r="E70" i="45"/>
  <c r="D70" i="45"/>
  <c r="F69" i="45"/>
  <c r="E69" i="45"/>
  <c r="D69" i="45"/>
  <c r="F68" i="45"/>
  <c r="D68" i="45" s="1"/>
  <c r="E68" i="45"/>
  <c r="F67" i="45"/>
  <c r="D67" i="45" s="1"/>
  <c r="E67" i="45"/>
  <c r="F66" i="45"/>
  <c r="D66" i="45" s="1"/>
  <c r="E66" i="45"/>
  <c r="F65" i="45"/>
  <c r="D65" i="45" s="1"/>
  <c r="E65" i="45"/>
  <c r="F64" i="45"/>
  <c r="D64" i="45" s="1"/>
  <c r="E64" i="45"/>
  <c r="F63" i="45"/>
  <c r="D63" i="45" s="1"/>
  <c r="E63" i="45"/>
  <c r="F62" i="45"/>
  <c r="E62" i="45"/>
  <c r="D62" i="45"/>
  <c r="F61" i="45"/>
  <c r="E61" i="45"/>
  <c r="D61" i="45"/>
  <c r="F60" i="45"/>
  <c r="D60" i="45" s="1"/>
  <c r="E60" i="45"/>
  <c r="F59" i="45"/>
  <c r="D59" i="45" s="1"/>
  <c r="E59" i="45"/>
  <c r="F58" i="45"/>
  <c r="D58" i="45" s="1"/>
  <c r="E58" i="45"/>
  <c r="F57" i="45"/>
  <c r="D57" i="45" s="1"/>
  <c r="E57" i="45"/>
  <c r="F56" i="45"/>
  <c r="D56" i="45" s="1"/>
  <c r="E56" i="45"/>
  <c r="F55" i="45"/>
  <c r="E55" i="45"/>
  <c r="D55" i="45"/>
  <c r="F54" i="45"/>
  <c r="E54" i="45"/>
  <c r="D54" i="45"/>
  <c r="F53" i="45"/>
  <c r="D53" i="45" s="1"/>
  <c r="E53" i="45"/>
  <c r="F52" i="45"/>
  <c r="D52" i="45" s="1"/>
  <c r="E52" i="45"/>
  <c r="F51" i="45"/>
  <c r="D51" i="45" s="1"/>
  <c r="E51" i="45"/>
  <c r="F50" i="45"/>
  <c r="D50" i="45" s="1"/>
  <c r="E50" i="45"/>
  <c r="F49" i="45"/>
  <c r="D49" i="45" s="1"/>
  <c r="E49" i="45"/>
  <c r="F48" i="45"/>
  <c r="D48" i="45" s="1"/>
  <c r="E48" i="45"/>
  <c r="F47" i="45"/>
  <c r="D47" i="45" s="1"/>
  <c r="E47" i="45"/>
  <c r="F46" i="45"/>
  <c r="D46" i="45" s="1"/>
  <c r="E46" i="45"/>
  <c r="F45" i="45"/>
  <c r="D45" i="45" s="1"/>
  <c r="E45" i="45"/>
  <c r="F44" i="45"/>
  <c r="D44" i="45" s="1"/>
  <c r="E44" i="45"/>
  <c r="F43" i="45"/>
  <c r="D43" i="45" s="1"/>
  <c r="E43" i="45"/>
  <c r="F42" i="45"/>
  <c r="E42" i="45"/>
  <c r="D42" i="45"/>
  <c r="F41" i="45"/>
  <c r="E41" i="45"/>
  <c r="D41" i="45"/>
  <c r="F40" i="45"/>
  <c r="D40" i="45" s="1"/>
  <c r="E40" i="45"/>
  <c r="F39" i="45"/>
  <c r="D39" i="45" s="1"/>
  <c r="E39" i="45"/>
  <c r="F38" i="45"/>
  <c r="D38" i="45" s="1"/>
  <c r="E38" i="45"/>
  <c r="F37" i="45"/>
  <c r="D37" i="45" s="1"/>
  <c r="E37" i="45"/>
  <c r="F36" i="45"/>
  <c r="D36" i="45" s="1"/>
  <c r="E36" i="45"/>
  <c r="F35" i="45"/>
  <c r="D35" i="45" s="1"/>
  <c r="E35" i="45"/>
  <c r="F34" i="45"/>
  <c r="D34" i="45" s="1"/>
  <c r="E34" i="45"/>
  <c r="F33" i="45"/>
  <c r="D33" i="45" s="1"/>
  <c r="E33" i="45"/>
  <c r="F32" i="45"/>
  <c r="D32" i="45" s="1"/>
  <c r="E32" i="45"/>
  <c r="F31" i="45"/>
  <c r="E31" i="45"/>
  <c r="D31" i="45"/>
  <c r="F30" i="45"/>
  <c r="E30" i="45"/>
  <c r="D30" i="45"/>
  <c r="F29" i="45"/>
  <c r="D29" i="45" s="1"/>
  <c r="E29" i="45"/>
  <c r="F28" i="45"/>
  <c r="D28" i="45" s="1"/>
  <c r="E28" i="45"/>
  <c r="F27" i="45"/>
  <c r="D27" i="45" s="1"/>
  <c r="E27" i="45"/>
  <c r="F26" i="45"/>
  <c r="D26" i="45" s="1"/>
  <c r="E26" i="45"/>
  <c r="F25" i="45"/>
  <c r="D25" i="45" s="1"/>
  <c r="E25" i="45"/>
  <c r="F24" i="45"/>
  <c r="D24" i="45" s="1"/>
  <c r="E24" i="45"/>
  <c r="F23" i="45"/>
  <c r="D23" i="45" s="1"/>
  <c r="E23" i="45"/>
  <c r="F22" i="45"/>
  <c r="D22" i="45" s="1"/>
  <c r="E22" i="45"/>
  <c r="F21" i="45"/>
  <c r="D21" i="45" s="1"/>
  <c r="E21" i="45"/>
  <c r="F20" i="45"/>
  <c r="D20" i="45" s="1"/>
  <c r="E20" i="45"/>
  <c r="F19" i="45"/>
  <c r="E19" i="45"/>
  <c r="D19" i="45"/>
  <c r="F18" i="45"/>
  <c r="D18" i="45" s="1"/>
  <c r="E18" i="45"/>
  <c r="F17" i="45"/>
  <c r="D17" i="45" s="1"/>
  <c r="E17" i="45"/>
  <c r="F16" i="45"/>
  <c r="D16" i="45" s="1"/>
  <c r="E16" i="45"/>
  <c r="F15" i="45"/>
  <c r="D15" i="45" s="1"/>
  <c r="E15" i="45"/>
  <c r="F14" i="45"/>
  <c r="D14" i="45" s="1"/>
  <c r="E14" i="45"/>
  <c r="F13" i="45"/>
  <c r="D13" i="45" s="1"/>
  <c r="E13" i="45"/>
  <c r="F12" i="45"/>
  <c r="D12" i="45" s="1"/>
  <c r="E12" i="45"/>
  <c r="F11" i="45"/>
  <c r="D11" i="45" s="1"/>
  <c r="E11" i="45"/>
  <c r="F10" i="45"/>
  <c r="D10" i="45" s="1"/>
  <c r="E10" i="45"/>
  <c r="F9" i="45"/>
  <c r="D9" i="45" s="1"/>
  <c r="E9" i="45"/>
  <c r="F8" i="45"/>
  <c r="D8" i="45" s="1"/>
  <c r="E8" i="45"/>
  <c r="B5" i="45"/>
  <c r="B3" i="45"/>
  <c r="I71" i="3"/>
  <c r="H71" i="3"/>
  <c r="G71" i="3"/>
  <c r="H70" i="3"/>
  <c r="G70" i="3"/>
  <c r="I69" i="3"/>
  <c r="G69" i="3"/>
  <c r="I68" i="3"/>
  <c r="H68" i="3"/>
  <c r="I67" i="3"/>
  <c r="H67" i="3"/>
  <c r="G67" i="3"/>
  <c r="H66" i="3"/>
  <c r="G66" i="3"/>
  <c r="I65" i="3"/>
  <c r="G65" i="3"/>
  <c r="I64" i="3"/>
  <c r="H64" i="3"/>
  <c r="I63" i="3"/>
  <c r="H63" i="3"/>
  <c r="G63" i="3"/>
  <c r="H62" i="3"/>
  <c r="G62" i="3"/>
  <c r="I61" i="3"/>
  <c r="G61" i="3"/>
  <c r="I60" i="3"/>
  <c r="H60" i="3"/>
  <c r="I59" i="3"/>
  <c r="H59" i="3"/>
  <c r="G59" i="3"/>
  <c r="H58" i="3"/>
  <c r="G58" i="3"/>
  <c r="I57" i="3"/>
  <c r="G57" i="3"/>
  <c r="I56" i="3"/>
  <c r="H56" i="3"/>
  <c r="I55" i="3"/>
  <c r="H55" i="3"/>
  <c r="G55" i="3"/>
  <c r="H54" i="3"/>
  <c r="G54" i="3"/>
  <c r="I53" i="3"/>
  <c r="G53" i="3"/>
  <c r="I52" i="3"/>
  <c r="H52" i="3"/>
  <c r="I51" i="3"/>
  <c r="H51" i="3"/>
  <c r="G51" i="3"/>
  <c r="H50" i="3"/>
  <c r="G50" i="3"/>
  <c r="I49" i="3"/>
  <c r="G49" i="3"/>
  <c r="I48" i="3"/>
  <c r="H48" i="3"/>
  <c r="I47" i="3"/>
  <c r="H47" i="3"/>
  <c r="G47" i="3"/>
  <c r="H46" i="3"/>
  <c r="G46" i="3"/>
  <c r="I45" i="3"/>
  <c r="G45" i="3"/>
  <c r="I44" i="3"/>
  <c r="H44" i="3"/>
  <c r="I43" i="3"/>
  <c r="H43" i="3"/>
  <c r="G43" i="3"/>
  <c r="H42" i="3"/>
  <c r="G42" i="3"/>
  <c r="I41" i="3"/>
  <c r="G41" i="3"/>
  <c r="I40" i="3"/>
  <c r="H40" i="3"/>
  <c r="I39" i="3"/>
  <c r="H39" i="3"/>
  <c r="G39" i="3"/>
  <c r="H38" i="3"/>
  <c r="G38" i="3"/>
  <c r="I37" i="3"/>
  <c r="G37" i="3"/>
  <c r="I36" i="3"/>
  <c r="H36" i="3"/>
  <c r="I35" i="3"/>
  <c r="H35" i="3"/>
  <c r="G35" i="3"/>
  <c r="H34" i="3"/>
  <c r="G34" i="3"/>
  <c r="I33" i="3"/>
  <c r="G33" i="3"/>
  <c r="I32" i="3"/>
  <c r="H32" i="3"/>
  <c r="I31" i="3"/>
  <c r="H31" i="3"/>
  <c r="G31" i="3"/>
  <c r="H30" i="3"/>
  <c r="G30" i="3"/>
  <c r="I29" i="3"/>
  <c r="G29" i="3"/>
  <c r="I28" i="3"/>
  <c r="H28" i="3"/>
  <c r="I27" i="3"/>
  <c r="H27" i="3"/>
  <c r="G27" i="3"/>
  <c r="H26" i="3"/>
  <c r="G26" i="3"/>
  <c r="I25" i="3"/>
  <c r="G25" i="3"/>
  <c r="I24" i="3"/>
  <c r="H24" i="3"/>
  <c r="I23" i="3"/>
  <c r="H23" i="3"/>
  <c r="G23" i="3"/>
  <c r="H22" i="3"/>
  <c r="G22" i="3"/>
  <c r="I21" i="3"/>
  <c r="G21" i="3"/>
  <c r="I20" i="3"/>
  <c r="H20" i="3"/>
  <c r="G20" i="3"/>
  <c r="I19" i="3"/>
  <c r="H19" i="3"/>
  <c r="G19" i="3"/>
  <c r="I18" i="3"/>
  <c r="H18" i="3"/>
  <c r="G18" i="3"/>
  <c r="I17" i="3"/>
  <c r="H17" i="3"/>
  <c r="G17" i="3"/>
  <c r="I16" i="3"/>
  <c r="H16" i="3"/>
  <c r="G16" i="3"/>
  <c r="I15" i="3"/>
  <c r="H15" i="3"/>
  <c r="I13" i="3"/>
  <c r="H12" i="3"/>
  <c r="I11" i="3"/>
  <c r="I9" i="3"/>
  <c r="I8" i="3"/>
  <c r="H8" i="3"/>
  <c r="I7" i="3"/>
  <c r="H7" i="3"/>
  <c r="I6" i="3"/>
  <c r="H6" i="3"/>
  <c r="G6" i="3"/>
  <c r="H5" i="29"/>
  <c r="H7" i="29"/>
  <c r="H11" i="29"/>
  <c r="H13" i="29"/>
  <c r="F4" i="29"/>
  <c r="F6" i="29"/>
  <c r="F8" i="29"/>
  <c r="F10" i="29"/>
  <c r="F12" i="29"/>
  <c r="F14" i="29"/>
  <c r="E4" i="29"/>
  <c r="E5" i="29"/>
  <c r="E6" i="29"/>
  <c r="E8" i="29"/>
  <c r="E9" i="29"/>
  <c r="E10" i="29"/>
  <c r="E12" i="29"/>
  <c r="E13" i="29"/>
  <c r="E14" i="29"/>
  <c r="D12" i="29"/>
  <c r="G13" i="29"/>
  <c r="G11" i="29"/>
  <c r="G7" i="29"/>
  <c r="C6" i="29"/>
  <c r="G5" i="29"/>
  <c r="G4" i="29"/>
  <c r="E16" i="3"/>
  <c r="F16" i="3"/>
  <c r="D16" i="3" s="1"/>
  <c r="E27" i="3"/>
  <c r="F27" i="3"/>
  <c r="D27" i="3" s="1"/>
  <c r="E6" i="3"/>
  <c r="F6" i="3"/>
  <c r="D6" i="3" s="1"/>
  <c r="E7" i="3"/>
  <c r="F7" i="3"/>
  <c r="D7" i="3" s="1"/>
  <c r="E8" i="3"/>
  <c r="F8" i="3"/>
  <c r="D8" i="3" s="1"/>
  <c r="E9" i="3"/>
  <c r="F9" i="3"/>
  <c r="D9" i="3" s="1"/>
  <c r="E10" i="3"/>
  <c r="F10" i="3"/>
  <c r="D10" i="3" s="1"/>
  <c r="E11" i="3"/>
  <c r="F11" i="3"/>
  <c r="D11" i="3" s="1"/>
  <c r="E12" i="3"/>
  <c r="F12" i="3"/>
  <c r="D12" i="3" s="1"/>
  <c r="E13" i="3"/>
  <c r="F13" i="3"/>
  <c r="D13" i="3" s="1"/>
  <c r="E14" i="3"/>
  <c r="F14" i="3"/>
  <c r="D14" i="3" s="1"/>
  <c r="E15" i="3"/>
  <c r="F15" i="3"/>
  <c r="D15" i="3" s="1"/>
  <c r="E17" i="3"/>
  <c r="F17" i="3"/>
  <c r="D17" i="3" s="1"/>
  <c r="E18" i="3"/>
  <c r="F18" i="3"/>
  <c r="D18" i="3" s="1"/>
  <c r="E19" i="3"/>
  <c r="F19" i="3"/>
  <c r="D19" i="3" s="1"/>
  <c r="E20" i="3"/>
  <c r="F20" i="3"/>
  <c r="D20" i="3" s="1"/>
  <c r="E21" i="3"/>
  <c r="F21" i="3"/>
  <c r="D21" i="3" s="1"/>
  <c r="E22" i="3"/>
  <c r="F22" i="3"/>
  <c r="D22" i="3" s="1"/>
  <c r="E23" i="3"/>
  <c r="F23" i="3"/>
  <c r="D23" i="3" s="1"/>
  <c r="E24" i="3"/>
  <c r="F24" i="3"/>
  <c r="D24" i="3" s="1"/>
  <c r="E25" i="3"/>
  <c r="F25" i="3"/>
  <c r="D25" i="3" s="1"/>
  <c r="E26" i="3"/>
  <c r="F26" i="3"/>
  <c r="D26" i="3" s="1"/>
  <c r="E28" i="3"/>
  <c r="F28" i="3"/>
  <c r="D28" i="3" s="1"/>
  <c r="E29" i="3"/>
  <c r="F29" i="3"/>
  <c r="D29" i="3" s="1"/>
  <c r="E30" i="3"/>
  <c r="F30" i="3"/>
  <c r="D30" i="3" s="1"/>
  <c r="E31" i="3"/>
  <c r="F31" i="3"/>
  <c r="D31" i="3" s="1"/>
  <c r="E32" i="3"/>
  <c r="F32" i="3"/>
  <c r="D32" i="3" s="1"/>
  <c r="E33" i="3"/>
  <c r="F33" i="3"/>
  <c r="D33" i="3" s="1"/>
  <c r="E34" i="3"/>
  <c r="F34" i="3"/>
  <c r="D34" i="3" s="1"/>
  <c r="E35" i="3"/>
  <c r="F35" i="3"/>
  <c r="D35" i="3" s="1"/>
  <c r="E36" i="3"/>
  <c r="F36" i="3"/>
  <c r="D36" i="3" s="1"/>
  <c r="E37" i="3"/>
  <c r="F37" i="3"/>
  <c r="D37" i="3" s="1"/>
  <c r="E38" i="3"/>
  <c r="F38" i="3"/>
  <c r="D38" i="3" s="1"/>
  <c r="E39" i="3"/>
  <c r="F39" i="3"/>
  <c r="D39" i="3" s="1"/>
  <c r="E40" i="3"/>
  <c r="F40" i="3"/>
  <c r="D40" i="3" s="1"/>
  <c r="E41" i="3"/>
  <c r="F41" i="3"/>
  <c r="D41" i="3" s="1"/>
  <c r="E42" i="3"/>
  <c r="F42" i="3"/>
  <c r="D42" i="3" s="1"/>
  <c r="E43" i="3"/>
  <c r="F43" i="3"/>
  <c r="D43" i="3" s="1"/>
  <c r="E44" i="3"/>
  <c r="F44" i="3"/>
  <c r="D44" i="3" s="1"/>
  <c r="E45" i="3"/>
  <c r="F45" i="3"/>
  <c r="D45" i="3" s="1"/>
  <c r="E46" i="3"/>
  <c r="F46" i="3"/>
  <c r="D46" i="3" s="1"/>
  <c r="E47" i="3"/>
  <c r="F47" i="3"/>
  <c r="D47" i="3" s="1"/>
  <c r="E48" i="3"/>
  <c r="F48" i="3"/>
  <c r="D48" i="3" s="1"/>
  <c r="E49" i="3"/>
  <c r="F49" i="3"/>
  <c r="D49" i="3" s="1"/>
  <c r="E50" i="3"/>
  <c r="F50" i="3"/>
  <c r="D50" i="3" s="1"/>
  <c r="E51" i="3"/>
  <c r="F51" i="3"/>
  <c r="D51" i="3" s="1"/>
  <c r="E52" i="3"/>
  <c r="F52" i="3"/>
  <c r="D52" i="3" s="1"/>
  <c r="E53" i="3"/>
  <c r="F53" i="3"/>
  <c r="D53" i="3" s="1"/>
  <c r="E54" i="3"/>
  <c r="F54" i="3"/>
  <c r="D54" i="3" s="1"/>
  <c r="E55" i="3"/>
  <c r="F55" i="3"/>
  <c r="D55" i="3" s="1"/>
  <c r="E56" i="3"/>
  <c r="F56" i="3"/>
  <c r="D56" i="3" s="1"/>
  <c r="E57" i="3"/>
  <c r="F57" i="3"/>
  <c r="D57" i="3" s="1"/>
  <c r="E58" i="3"/>
  <c r="F58" i="3"/>
  <c r="D58" i="3" s="1"/>
  <c r="E59" i="3"/>
  <c r="F59" i="3"/>
  <c r="D59" i="3" s="1"/>
  <c r="E60" i="3"/>
  <c r="F60" i="3"/>
  <c r="D60" i="3" s="1"/>
  <c r="E61" i="3"/>
  <c r="F61" i="3"/>
  <c r="D61" i="3" s="1"/>
  <c r="E62" i="3"/>
  <c r="F62" i="3"/>
  <c r="D62" i="3" s="1"/>
  <c r="E63" i="3"/>
  <c r="F63" i="3"/>
  <c r="D63" i="3" s="1"/>
  <c r="E64" i="3"/>
  <c r="F64" i="3"/>
  <c r="D64" i="3" s="1"/>
  <c r="E65" i="3"/>
  <c r="F65" i="3"/>
  <c r="D65" i="3" s="1"/>
  <c r="E66" i="3"/>
  <c r="F66" i="3"/>
  <c r="D66" i="3" s="1"/>
  <c r="E67" i="3"/>
  <c r="F67" i="3"/>
  <c r="D67" i="3" s="1"/>
  <c r="E68" i="3"/>
  <c r="F68" i="3"/>
  <c r="D68" i="3" s="1"/>
  <c r="E69" i="3"/>
  <c r="F69" i="3"/>
  <c r="D69" i="3" s="1"/>
  <c r="E70" i="3"/>
  <c r="F70" i="3"/>
  <c r="D70" i="3" s="1"/>
  <c r="E71" i="3"/>
  <c r="F71" i="3"/>
  <c r="D71" i="3" s="1"/>
  <c r="B3" i="3"/>
  <c r="B2" i="3"/>
  <c r="B1" i="3"/>
  <c r="H59" i="45" l="1"/>
  <c r="H47" i="45"/>
  <c r="C47" i="45" s="1"/>
  <c r="H35" i="45"/>
  <c r="H13" i="45"/>
  <c r="H63" i="45"/>
  <c r="C63" i="45" s="1"/>
  <c r="H51" i="45"/>
  <c r="H11" i="45"/>
  <c r="H21" i="3"/>
  <c r="I22" i="3"/>
  <c r="G24" i="3"/>
  <c r="H25" i="3"/>
  <c r="I26" i="3"/>
  <c r="G28" i="3"/>
  <c r="I30" i="3"/>
  <c r="G32" i="3"/>
  <c r="I34" i="3"/>
  <c r="G36" i="3"/>
  <c r="H37" i="3"/>
  <c r="I38" i="3"/>
  <c r="G40" i="3"/>
  <c r="I42" i="3"/>
  <c r="G44" i="3"/>
  <c r="I46" i="3"/>
  <c r="G48" i="3"/>
  <c r="I50" i="3"/>
  <c r="G52" i="3"/>
  <c r="H53" i="3"/>
  <c r="I54" i="3"/>
  <c r="G56" i="3"/>
  <c r="I58" i="3"/>
  <c r="G60" i="3"/>
  <c r="I62" i="3"/>
  <c r="G64" i="3"/>
  <c r="H65" i="3"/>
  <c r="H15" i="45"/>
  <c r="G8" i="45"/>
  <c r="D4" i="29"/>
  <c r="C4" i="29"/>
  <c r="C39" i="45"/>
  <c r="I72" i="45"/>
  <c r="I70" i="3"/>
  <c r="G70" i="45"/>
  <c r="C70" i="45" s="1"/>
  <c r="G68" i="3"/>
  <c r="I68" i="45"/>
  <c r="I66" i="3"/>
  <c r="C55" i="45"/>
  <c r="C23" i="45"/>
  <c r="H71" i="45"/>
  <c r="C71" i="45" s="1"/>
  <c r="C31" i="45"/>
  <c r="H16" i="45"/>
  <c r="H14" i="3"/>
  <c r="H9" i="29"/>
  <c r="G9" i="29"/>
  <c r="I13" i="45"/>
  <c r="C13" i="45" s="1"/>
  <c r="H12" i="45"/>
  <c r="H10" i="3"/>
  <c r="C73" i="45"/>
  <c r="C65" i="45"/>
  <c r="C57" i="45"/>
  <c r="C49" i="45"/>
  <c r="C41" i="45"/>
  <c r="C33" i="45"/>
  <c r="C25" i="45"/>
  <c r="C17" i="45"/>
  <c r="C9" i="45"/>
  <c r="C67" i="45"/>
  <c r="C59" i="45"/>
  <c r="C51" i="45"/>
  <c r="C43" i="45"/>
  <c r="C35" i="45"/>
  <c r="C27" i="45"/>
  <c r="C19" i="45"/>
  <c r="C53" i="45"/>
  <c r="C45" i="45"/>
  <c r="C37" i="45"/>
  <c r="C72" i="45"/>
  <c r="C68" i="45"/>
  <c r="C64" i="45"/>
  <c r="C60" i="45"/>
  <c r="C56" i="45"/>
  <c r="C52" i="45"/>
  <c r="C48" i="45"/>
  <c r="C44" i="45"/>
  <c r="C40" i="45"/>
  <c r="C36" i="45"/>
  <c r="C32" i="45"/>
  <c r="C28" i="45"/>
  <c r="C24" i="45"/>
  <c r="C20" i="45"/>
  <c r="C61" i="45"/>
  <c r="C29" i="45"/>
  <c r="C69" i="45"/>
  <c r="C21" i="45"/>
  <c r="C66" i="45"/>
  <c r="C62" i="45"/>
  <c r="C58" i="45"/>
  <c r="C54" i="45"/>
  <c r="C50" i="45"/>
  <c r="C46" i="45"/>
  <c r="C42" i="45"/>
  <c r="C38" i="45"/>
  <c r="C34" i="45"/>
  <c r="C30" i="45"/>
  <c r="C26" i="45"/>
  <c r="C22" i="45"/>
  <c r="I18" i="45"/>
  <c r="H14" i="29"/>
  <c r="G18" i="45"/>
  <c r="D14" i="29"/>
  <c r="C14" i="29"/>
  <c r="I16" i="45"/>
  <c r="I14" i="3"/>
  <c r="C14" i="3" s="1"/>
  <c r="H12" i="29"/>
  <c r="G12" i="29"/>
  <c r="H13" i="3"/>
  <c r="F11" i="29"/>
  <c r="I14" i="45"/>
  <c r="H10" i="29"/>
  <c r="G14" i="45"/>
  <c r="D10" i="29"/>
  <c r="C10" i="29"/>
  <c r="I12" i="45"/>
  <c r="I10" i="3"/>
  <c r="C10" i="3" s="1"/>
  <c r="H8" i="29"/>
  <c r="G8" i="29"/>
  <c r="H9" i="3"/>
  <c r="F7" i="29"/>
  <c r="I10" i="45"/>
  <c r="H6" i="29"/>
  <c r="G10" i="45"/>
  <c r="C10" i="45" s="1"/>
  <c r="D6" i="29"/>
  <c r="G6" i="29"/>
  <c r="C8" i="29"/>
  <c r="G10" i="29"/>
  <c r="C12" i="29"/>
  <c r="G14" i="29"/>
  <c r="D8" i="29"/>
  <c r="H11" i="3"/>
  <c r="G12" i="3"/>
  <c r="I12" i="3"/>
  <c r="C12" i="3" s="1"/>
  <c r="G12" i="45"/>
  <c r="H4" i="29"/>
  <c r="D13" i="29"/>
  <c r="D11" i="29"/>
  <c r="D9" i="29"/>
  <c r="D7" i="29"/>
  <c r="D5" i="29"/>
  <c r="G7" i="3"/>
  <c r="G9" i="3"/>
  <c r="G11" i="3"/>
  <c r="G13" i="3"/>
  <c r="G15" i="3"/>
  <c r="C15" i="3" s="1"/>
  <c r="G15" i="45"/>
  <c r="C15" i="45" s="1"/>
  <c r="G11" i="45"/>
  <c r="C11" i="45" s="1"/>
  <c r="C71" i="3"/>
  <c r="C70" i="3"/>
  <c r="C69" i="3"/>
  <c r="C68" i="3"/>
  <c r="C67" i="3"/>
  <c r="C66" i="3"/>
  <c r="C65" i="3"/>
  <c r="C64" i="3"/>
  <c r="C63" i="3"/>
  <c r="C62" i="3"/>
  <c r="C61" i="3"/>
  <c r="C60" i="3"/>
  <c r="C59" i="3"/>
  <c r="C58" i="3"/>
  <c r="C57" i="3"/>
  <c r="C56" i="3"/>
  <c r="C55" i="3"/>
  <c r="C54" i="3"/>
  <c r="C51" i="3"/>
  <c r="C50" i="3"/>
  <c r="C48" i="3"/>
  <c r="C46" i="3"/>
  <c r="C45" i="3"/>
  <c r="C44" i="3"/>
  <c r="C43" i="3"/>
  <c r="C42" i="3"/>
  <c r="C41" i="3"/>
  <c r="C40" i="3"/>
  <c r="C39" i="3"/>
  <c r="C38" i="3"/>
  <c r="C37" i="3"/>
  <c r="C35" i="3"/>
  <c r="C34" i="3"/>
  <c r="C33" i="3"/>
  <c r="C31" i="3"/>
  <c r="C30" i="3"/>
  <c r="C29" i="3"/>
  <c r="C28" i="3"/>
  <c r="C26" i="3"/>
  <c r="C25" i="3"/>
  <c r="C24" i="3"/>
  <c r="C23" i="3"/>
  <c r="C22" i="3"/>
  <c r="C20" i="3"/>
  <c r="C19" i="3"/>
  <c r="C18" i="3"/>
  <c r="C11" i="3"/>
  <c r="C8" i="3"/>
  <c r="C27" i="3"/>
  <c r="C13" i="3"/>
  <c r="C16" i="3"/>
  <c r="C8" i="45"/>
  <c r="C6" i="3"/>
  <c r="C17" i="3"/>
  <c r="C21" i="3"/>
  <c r="C53" i="3"/>
  <c r="C52" i="3"/>
  <c r="C49" i="3"/>
  <c r="C47" i="3"/>
  <c r="C36" i="3"/>
  <c r="C32" i="3"/>
  <c r="C7" i="3"/>
  <c r="C18" i="45" l="1"/>
  <c r="C9" i="3"/>
  <c r="C14" i="45"/>
  <c r="C16" i="45"/>
  <c r="C12" i="45"/>
</calcChain>
</file>

<file path=xl/sharedStrings.xml><?xml version="1.0" encoding="utf-8"?>
<sst xmlns="http://schemas.openxmlformats.org/spreadsheetml/2006/main" count="227" uniqueCount="86">
  <si>
    <t xml:space="preserve"> </t>
  </si>
  <si>
    <t>Z Manitoba</t>
  </si>
  <si>
    <t xml:space="preserve">Manitoba </t>
  </si>
  <si>
    <t>SO Southern Health-Sante Sud</t>
  </si>
  <si>
    <t>WP Winnipeg RHA</t>
  </si>
  <si>
    <t>WE Prairie Mountain Health</t>
  </si>
  <si>
    <t>IE Interlake-Eastern RHA</t>
  </si>
  <si>
    <t>NO Northern Health Region</t>
  </si>
  <si>
    <t xml:space="preserve">Northern Health Region </t>
  </si>
  <si>
    <t xml:space="preserve">Interlake-Eastern RHA </t>
  </si>
  <si>
    <t xml:space="preserve">Prairie Mountain Health </t>
  </si>
  <si>
    <t xml:space="preserve">Winnipeg RHA </t>
  </si>
  <si>
    <t xml:space="preserve">Southern Health-Santé Sud </t>
  </si>
  <si>
    <t>2012/13</t>
  </si>
  <si>
    <t>2017/18</t>
  </si>
  <si>
    <t>2022/23</t>
  </si>
  <si>
    <t>Order</t>
  </si>
  <si>
    <t>Count and rate of hospitalizations per 1,000 residents (all ages)</t>
  </si>
  <si>
    <t>Region</t>
  </si>
  <si>
    <t>Number observed
per year in 2012/13</t>
  </si>
  <si>
    <t>Number observed
per year in 2017/18</t>
  </si>
  <si>
    <t>Number observed
per year in 2022/23</t>
  </si>
  <si>
    <t>s    Data suppressed due to small numbers</t>
  </si>
  <si>
    <t>T1_percent</t>
  </si>
  <si>
    <t>T2_percent</t>
  </si>
  <si>
    <t>T3_percent</t>
  </si>
  <si>
    <t>99 All Others</t>
  </si>
  <si>
    <t>causes</t>
  </si>
  <si>
    <t>Tier 2 labels</t>
  </si>
  <si>
    <t>Tier 1 labels</t>
  </si>
  <si>
    <t>region</t>
  </si>
  <si>
    <t>Reference table of labels</t>
  </si>
  <si>
    <t>Cause</t>
  </si>
  <si>
    <t>Label</t>
  </si>
  <si>
    <t xml:space="preserve">Cancer </t>
  </si>
  <si>
    <t xml:space="preserve">Circulatory </t>
  </si>
  <si>
    <t xml:space="preserve">Respiratory </t>
  </si>
  <si>
    <t xml:space="preserve">Digestive </t>
  </si>
  <si>
    <t xml:space="preserve">Musculoskeletal </t>
  </si>
  <si>
    <t xml:space="preserve">Genitourinary and Breast </t>
  </si>
  <si>
    <t xml:space="preserve">Pregnancy and Birth </t>
  </si>
  <si>
    <t xml:space="preserve">Ill-Defined Conditions </t>
  </si>
  <si>
    <t xml:space="preserve">Injury and Poisoning </t>
  </si>
  <si>
    <t xml:space="preserve">Health Status and Contact </t>
  </si>
  <si>
    <t>All Others</t>
  </si>
  <si>
    <t xml:space="preserve">Inpatient Hospitalization Counts, Crude and Adjusted Rates in Southern Health-Santé Sud, 2012/13, 2017/18 and 2022/23
</t>
  </si>
  <si>
    <t>Crude 
percent in 2012/13</t>
  </si>
  <si>
    <t>Crude 
percent in 2017/18</t>
  </si>
  <si>
    <t>Crude 
percent in 2022/232</t>
  </si>
  <si>
    <t>labels</t>
  </si>
  <si>
    <t>rha</t>
  </si>
  <si>
    <t>T1_count</t>
  </si>
  <si>
    <t>T1_total</t>
  </si>
  <si>
    <t>T2_count</t>
  </si>
  <si>
    <t>T2_total</t>
  </si>
  <si>
    <t>T3_count</t>
  </si>
  <si>
    <t>T3_total</t>
  </si>
  <si>
    <t>Top Ten Causes for Hospitalizations for Injury by RHA &amp; Injury Category, 2008/09-2012/13, 2013/14-2017/18 and 2018/19-2022/23</t>
  </si>
  <si>
    <t>injcat</t>
  </si>
  <si>
    <t>03 Accidental Falls</t>
  </si>
  <si>
    <t>08 Accidents Due to Natural and Environmental Factors</t>
  </si>
  <si>
    <t>01 Land Transport Accidents</t>
  </si>
  <si>
    <t>06 Accidental Suffocation, Choking and Other Threats to Breathing</t>
  </si>
  <si>
    <t>10 Assault and Injuries Inflicted by Others</t>
  </si>
  <si>
    <t>09 Suicide and Self-Inflicted Injury</t>
  </si>
  <si>
    <t>04 Accidental Poisoning</t>
  </si>
  <si>
    <t>11 Event of Undetermined Intent</t>
  </si>
  <si>
    <t>07 Accidents Caused by Fire and Flames</t>
  </si>
  <si>
    <t>02 Water/Air/Other Transport Accidents</t>
  </si>
  <si>
    <t>Accidental Falls</t>
  </si>
  <si>
    <t>Suicide and Self-Inflicted Injury</t>
  </si>
  <si>
    <t>Accidental Poisoning</t>
  </si>
  <si>
    <t>Land Transport Accidents</t>
  </si>
  <si>
    <t>Natural and Environmental Factors</t>
  </si>
  <si>
    <t>Assault and Injuries</t>
  </si>
  <si>
    <t>Suffocation and Breathing Threat</t>
  </si>
  <si>
    <t>Undetermined Intent Events</t>
  </si>
  <si>
    <t>Fire and Flames</t>
  </si>
  <si>
    <t>Other Transport Accidents</t>
  </si>
  <si>
    <t>T1_suppress</t>
  </si>
  <si>
    <t>T2_suppress</t>
  </si>
  <si>
    <t>T3_suppress</t>
  </si>
  <si>
    <t>2008/09-2012/13</t>
  </si>
  <si>
    <t>2013/14-2017/18</t>
  </si>
  <si>
    <t>2018/19-2022/23</t>
  </si>
  <si>
    <t xml:space="preserve">date:      June 17, 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</si>
</sst>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44" x14ac:knownFonts="1">
    <font>
      <sz val="11"/>
      <color theme="1"/>
      <name val="Calibri"/>
      <family val="2"/>
      <scheme val="minor"/>
    </font>
    <font>
      <sz val="9"/>
      <color theme="1"/>
      <name val="Segoe UI"/>
      <family val="2"/>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b/>
      <sz val="2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2"/>
      <name val="Aptos"/>
      <family val="2"/>
    </font>
    <font>
      <sz val="12"/>
      <color theme="1"/>
      <name val="Aptos"/>
      <family val="2"/>
    </font>
    <font>
      <sz val="12"/>
      <name val="Aptos"/>
      <family val="2"/>
    </font>
    <font>
      <sz val="12"/>
      <color rgb="FF262626"/>
      <name val="Aptos"/>
      <family val="2"/>
    </font>
    <font>
      <b/>
      <sz val="12"/>
      <color theme="0"/>
      <name val="Aptos"/>
      <family val="2"/>
    </font>
    <font>
      <b/>
      <sz val="12"/>
      <color theme="1"/>
      <name val="Aptos"/>
      <family val="2"/>
    </font>
    <font>
      <i/>
      <sz val="11"/>
      <name val="Calibri"/>
      <family val="2"/>
      <scheme val="minor"/>
    </font>
    <font>
      <sz val="8"/>
      <name val="Calibri"/>
      <family val="2"/>
      <scheme val="minor"/>
    </font>
    <font>
      <sz val="10"/>
      <name val="Aptos"/>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7"/>
        <bgColor indexed="64"/>
      </patternFill>
    </fill>
    <fill>
      <patternFill patternType="solid">
        <fgColor rgb="FFA5DAD8"/>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s>
  <cellStyleXfs count="108">
    <xf numFmtId="0" fontId="0" fillId="0" borderId="0"/>
    <xf numFmtId="0" fontId="7" fillId="0" borderId="0" applyNumberFormat="0" applyFill="0" applyBorder="0" applyAlignment="0" applyProtection="0"/>
    <xf numFmtId="0" fontId="35" fillId="0" borderId="0" applyNumberFormat="0" applyFill="0" applyAlignment="0" applyProtection="0"/>
    <xf numFmtId="0" fontId="37" fillId="0" borderId="0" applyNumberFormat="0" applyFill="0" applyAlignment="0" applyProtection="0"/>
    <xf numFmtId="0" fontId="8" fillId="0" borderId="3"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0" applyNumberFormat="0" applyBorder="0" applyAlignment="0" applyProtection="0"/>
    <xf numFmtId="0" fontId="12" fillId="5" borderId="4" applyNumberFormat="0" applyAlignment="0" applyProtection="0"/>
    <xf numFmtId="0" fontId="13" fillId="6" borderId="5" applyNumberFormat="0" applyAlignment="0" applyProtection="0"/>
    <xf numFmtId="0" fontId="14" fillId="6" borderId="4" applyNumberFormat="0" applyAlignment="0" applyProtection="0"/>
    <xf numFmtId="0" fontId="15" fillId="0" borderId="6" applyNumberFormat="0" applyFill="0" applyAlignment="0" applyProtection="0"/>
    <xf numFmtId="0" fontId="16" fillId="7" borderId="7" applyNumberFormat="0" applyAlignment="0" applyProtection="0"/>
    <xf numFmtId="0" fontId="17" fillId="0" borderId="0" applyNumberFormat="0" applyFill="0" applyBorder="0" applyAlignment="0" applyProtection="0"/>
    <xf numFmtId="0" fontId="43" fillId="0" borderId="0" applyNumberFormat="0" applyFill="0" applyBorder="0" applyAlignment="0" applyProtection="0"/>
    <xf numFmtId="0" fontId="6" fillId="0" borderId="9" applyNumberFormat="0" applyFill="0" applyAlignment="0" applyProtection="0"/>
    <xf numFmtId="0" fontId="18"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18" fillId="28" borderId="0" applyNumberFormat="0" applyBorder="0" applyAlignment="0" applyProtection="0"/>
    <xf numFmtId="0" fontId="18"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18" fillId="32" borderId="0" applyNumberFormat="0" applyBorder="0" applyAlignment="0" applyProtection="0"/>
    <xf numFmtId="0" fontId="3" fillId="0" borderId="0"/>
    <xf numFmtId="0" fontId="3" fillId="8" borderId="8" applyNumberFormat="0" applyFont="0" applyAlignment="0" applyProtection="0"/>
    <xf numFmtId="0" fontId="19" fillId="0" borderId="0" applyNumberFormat="0" applyFont="0" applyFill="0" applyBorder="0" applyAlignment="0">
      <alignment horizontal="center"/>
    </xf>
    <xf numFmtId="0" fontId="20" fillId="0" borderId="0"/>
    <xf numFmtId="9" fontId="20" fillId="0" borderId="0" applyFont="0" applyFill="0" applyBorder="0" applyAlignment="0" applyProtection="0"/>
    <xf numFmtId="0" fontId="2" fillId="0" borderId="0"/>
    <xf numFmtId="0" fontId="2" fillId="8" borderId="8" applyNumberFormat="0" applyFont="0" applyAlignment="0" applyProtection="0"/>
    <xf numFmtId="0" fontId="2" fillId="11"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1" fillId="8" borderId="8" applyNumberFormat="0" applyFont="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2" borderId="0" applyNumberFormat="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33" fillId="0" borderId="0" applyNumberFormat="0" applyFill="0" applyBorder="0" applyAlignment="0" applyProtection="0"/>
    <xf numFmtId="0" fontId="41" fillId="0" borderId="0" applyNumberFormat="0" applyFill="0" applyBorder="0" applyAlignment="0" applyProtection="0"/>
    <xf numFmtId="0" fontId="4" fillId="0" borderId="9" applyNumberFormat="0" applyFill="0" applyAlignment="0" applyProtection="0"/>
    <xf numFmtId="0" fontId="34" fillId="9" borderId="0" applyNumberFormat="0" applyBorder="0" applyAlignment="0" applyProtection="0"/>
    <xf numFmtId="0" fontId="21" fillId="11" borderId="0" applyNumberFormat="0" applyBorder="0" applyAlignment="0" applyProtection="0"/>
    <xf numFmtId="0" fontId="34" fillId="12" borderId="0" applyNumberFormat="0" applyBorder="0" applyAlignment="0" applyProtection="0"/>
    <xf numFmtId="0" fontId="34"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1" fillId="22" borderId="0" applyNumberFormat="0" applyBorder="0" applyAlignment="0" applyProtection="0"/>
    <xf numFmtId="0" fontId="2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1" fillId="26" borderId="0" applyNumberFormat="0" applyBorder="0" applyAlignment="0" applyProtection="0"/>
    <xf numFmtId="0" fontId="2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1" fillId="30" borderId="0" applyNumberFormat="0" applyBorder="0" applyAlignment="0" applyProtection="0"/>
    <xf numFmtId="0" fontId="21" fillId="31" borderId="0" applyNumberFormat="0" applyBorder="0" applyAlignment="0" applyProtection="0"/>
    <xf numFmtId="0" fontId="34" fillId="32" borderId="0" applyNumberFormat="0" applyBorder="0" applyAlignment="0" applyProtection="0"/>
    <xf numFmtId="0" fontId="39" fillId="34" borderId="13">
      <alignment horizontal="center" vertical="center" wrapText="1"/>
    </xf>
    <xf numFmtId="49" fontId="39" fillId="34" borderId="16">
      <alignment horizontal="left" vertical="center" indent="1"/>
    </xf>
    <xf numFmtId="0" fontId="40" fillId="33" borderId="10" applyFill="0">
      <alignment horizontal="left" vertical="center" indent="1"/>
    </xf>
    <xf numFmtId="49" fontId="1" fillId="33" borderId="11" applyFill="0">
      <alignment horizontal="center" vertical="center"/>
    </xf>
    <xf numFmtId="0" fontId="35" fillId="0" borderId="0">
      <alignment vertical="top"/>
    </xf>
    <xf numFmtId="0" fontId="35" fillId="0" borderId="0"/>
    <xf numFmtId="3" fontId="36" fillId="33" borderId="11" applyFill="0">
      <alignment horizontal="right" vertical="center" indent="3"/>
    </xf>
    <xf numFmtId="2" fontId="36" fillId="33" borderId="11" applyFill="0">
      <alignment horizontal="right" vertical="center" indent="3"/>
    </xf>
    <xf numFmtId="3" fontId="39" fillId="34" borderId="14">
      <alignment horizontal="right" vertical="center" indent="3"/>
    </xf>
    <xf numFmtId="2" fontId="39" fillId="34" borderId="14">
      <alignment horizontal="right" vertical="center" indent="3"/>
    </xf>
    <xf numFmtId="0" fontId="39" fillId="34" borderId="14">
      <alignment horizontal="center" vertical="center" wrapText="1"/>
    </xf>
  </cellStyleXfs>
  <cellXfs count="43">
    <xf numFmtId="0" fontId="0" fillId="0" borderId="0" xfId="0"/>
    <xf numFmtId="0" fontId="6" fillId="0" borderId="0" xfId="0" applyFont="1"/>
    <xf numFmtId="0" fontId="4" fillId="0" borderId="0" xfId="0" applyFont="1"/>
    <xf numFmtId="0" fontId="0" fillId="0" borderId="0" xfId="0" applyAlignment="1">
      <alignment horizontal="center"/>
    </xf>
    <xf numFmtId="0" fontId="6" fillId="0" borderId="0" xfId="0" applyFont="1" applyAlignment="1">
      <alignment horizontal="center"/>
    </xf>
    <xf numFmtId="0" fontId="5" fillId="0" borderId="0" xfId="0" applyFont="1" applyAlignment="1">
      <alignment horizontal="center"/>
    </xf>
    <xf numFmtId="2" fontId="5" fillId="0" borderId="0" xfId="0" applyNumberFormat="1" applyFont="1" applyAlignment="1">
      <alignment horizontal="center"/>
    </xf>
    <xf numFmtId="2" fontId="6" fillId="0" borderId="0" xfId="0" applyNumberFormat="1" applyFont="1" applyAlignment="1">
      <alignment horizontal="center"/>
    </xf>
    <xf numFmtId="2" fontId="5" fillId="0" borderId="0" xfId="0" applyNumberFormat="1" applyFont="1" applyAlignment="1">
      <alignment horizontal="left"/>
    </xf>
    <xf numFmtId="1" fontId="5" fillId="0" borderId="0" xfId="0" applyNumberFormat="1" applyFont="1" applyAlignment="1">
      <alignment horizontal="left"/>
    </xf>
    <xf numFmtId="0" fontId="5" fillId="0" borderId="0" xfId="0" applyFont="1"/>
    <xf numFmtId="49" fontId="5" fillId="0" borderId="0" xfId="0" applyNumberFormat="1" applyFont="1"/>
    <xf numFmtId="0" fontId="2" fillId="0" borderId="0" xfId="0" applyFont="1"/>
    <xf numFmtId="0" fontId="2" fillId="0" borderId="0" xfId="46"/>
    <xf numFmtId="0" fontId="37" fillId="0" borderId="0" xfId="44" applyFont="1"/>
    <xf numFmtId="0" fontId="37" fillId="0" borderId="0" xfId="44" applyFont="1" applyAlignment="1">
      <alignment horizontal="center" vertical="center"/>
    </xf>
    <xf numFmtId="0" fontId="37" fillId="0" borderId="0" xfId="44" applyFont="1" applyAlignment="1">
      <alignment vertical="center"/>
    </xf>
    <xf numFmtId="1" fontId="37" fillId="0" borderId="0" xfId="44" applyNumberFormat="1" applyFont="1" applyAlignment="1">
      <alignment vertical="center"/>
    </xf>
    <xf numFmtId="1" fontId="37" fillId="0" borderId="0" xfId="44" applyNumberFormat="1" applyFont="1"/>
    <xf numFmtId="2" fontId="36" fillId="0" borderId="11" xfId="104" quotePrefix="1" applyFill="1">
      <alignment horizontal="right" vertical="center" indent="3"/>
    </xf>
    <xf numFmtId="3" fontId="36" fillId="0" borderId="11" xfId="103" quotePrefix="1" applyFill="1">
      <alignment horizontal="right" vertical="center" indent="3"/>
    </xf>
    <xf numFmtId="0" fontId="39" fillId="34" borderId="15" xfId="107" applyBorder="1">
      <alignment horizontal="center" vertical="center" wrapText="1"/>
    </xf>
    <xf numFmtId="0" fontId="40" fillId="0" borderId="0" xfId="0" applyFont="1" applyAlignment="1">
      <alignment vertical="center"/>
    </xf>
    <xf numFmtId="0" fontId="36" fillId="0" borderId="0" xfId="0" applyFont="1" applyAlignment="1">
      <alignment vertical="center"/>
    </xf>
    <xf numFmtId="0" fontId="37" fillId="0" borderId="0" xfId="3" applyAlignment="1">
      <alignment vertical="center"/>
    </xf>
    <xf numFmtId="0" fontId="38" fillId="0" borderId="12" xfId="0" applyFont="1" applyBorder="1" applyAlignment="1">
      <alignment vertical="center"/>
    </xf>
    <xf numFmtId="0" fontId="35" fillId="0" borderId="0" xfId="2" applyAlignment="1">
      <alignment vertical="center"/>
    </xf>
    <xf numFmtId="0" fontId="39" fillId="34" borderId="17" xfId="107" applyBorder="1">
      <alignment horizontal="center" vertical="center" wrapText="1"/>
    </xf>
    <xf numFmtId="0" fontId="39" fillId="34" borderId="18" xfId="107" applyBorder="1">
      <alignment horizontal="center" vertical="center" wrapText="1"/>
    </xf>
    <xf numFmtId="0" fontId="40" fillId="0" borderId="19" xfId="99" applyFill="1" applyBorder="1">
      <alignment horizontal="left" vertical="center" indent="1"/>
    </xf>
    <xf numFmtId="2" fontId="36" fillId="0" borderId="20" xfId="104" applyFill="1" applyBorder="1">
      <alignment horizontal="right" vertical="center" indent="3"/>
    </xf>
    <xf numFmtId="0" fontId="43" fillId="0" borderId="0" xfId="15" applyAlignment="1">
      <alignment vertical="center"/>
    </xf>
    <xf numFmtId="15" fontId="0" fillId="0" borderId="0" xfId="0" applyNumberFormat="1"/>
    <xf numFmtId="164" fontId="2" fillId="0" borderId="0" xfId="0" applyNumberFormat="1" applyFont="1" applyAlignment="1">
      <alignment horizontal="center"/>
    </xf>
    <xf numFmtId="0" fontId="40" fillId="0" borderId="0" xfId="99" applyFill="1" applyBorder="1">
      <alignment horizontal="left" vertical="center" indent="1"/>
    </xf>
    <xf numFmtId="164" fontId="0" fillId="0" borderId="0" xfId="0" applyNumberFormat="1" applyAlignment="1">
      <alignment horizontal="center"/>
    </xf>
    <xf numFmtId="164" fontId="5" fillId="0" borderId="0" xfId="0" applyNumberFormat="1" applyFont="1" applyAlignment="1">
      <alignment horizontal="center"/>
    </xf>
    <xf numFmtId="14" fontId="5" fillId="0" borderId="0" xfId="0" applyNumberFormat="1" applyFont="1"/>
    <xf numFmtId="14" fontId="2" fillId="0" borderId="0" xfId="0" applyNumberFormat="1" applyFont="1"/>
    <xf numFmtId="2" fontId="0" fillId="35" borderId="0" xfId="0" applyNumberFormat="1" applyFill="1"/>
    <xf numFmtId="0" fontId="0" fillId="0" borderId="0" xfId="0" applyAlignment="1">
      <alignment horizontal="right"/>
    </xf>
    <xf numFmtId="0" fontId="0" fillId="35" borderId="0" xfId="0" applyFill="1" applyAlignment="1">
      <alignment horizontal="right"/>
    </xf>
    <xf numFmtId="2" fontId="4" fillId="35" borderId="0" xfId="0" applyNumberFormat="1" applyFont="1" applyFill="1"/>
  </cellXfs>
  <cellStyles count="108">
    <cellStyle name="20% - Accent1" xfId="18" builtinId="30" customBuiltin="1"/>
    <cellStyle name="20% - Accent2" xfId="22" builtinId="34" customBuiltin="1"/>
    <cellStyle name="20% - Accent2 3" xfId="78" xr:uid="{00000000-0005-0000-0000-000005000000}"/>
    <cellStyle name="20% - Accent3" xfId="26" builtinId="38" customBuiltin="1"/>
    <cellStyle name="20% - Accent3 2" xfId="50" xr:uid="{00000000-0005-0000-0000-000007000000}"/>
    <cellStyle name="20% - Accent3 3" xfId="82" xr:uid="{00000000-0005-0000-0000-000008000000}"/>
    <cellStyle name="20% - Accent4" xfId="30" builtinId="42" customBuiltin="1"/>
    <cellStyle name="20% - Accent4 2" xfId="52" xr:uid="{00000000-0005-0000-0000-00000A000000}"/>
    <cellStyle name="20% - Accent4 3" xfId="86" xr:uid="{00000000-0005-0000-0000-00000B000000}"/>
    <cellStyle name="20% - Accent5" xfId="34" builtinId="46" customBuiltin="1"/>
    <cellStyle name="20% - Accent5 2" xfId="54" xr:uid="{00000000-0005-0000-0000-00000D000000}"/>
    <cellStyle name="20% - Accent5 3" xfId="90" xr:uid="{00000000-0005-0000-0000-00000E000000}"/>
    <cellStyle name="20% - Accent6" xfId="38" builtinId="50" customBuiltin="1"/>
    <cellStyle name="20% - Accent6 2" xfId="56" xr:uid="{00000000-0005-0000-0000-000010000000}"/>
    <cellStyle name="20% - Accent6 3" xfId="94" xr:uid="{00000000-0005-0000-0000-000011000000}"/>
    <cellStyle name="40% - Accent1" xfId="19" builtinId="31" customBuiltin="1"/>
    <cellStyle name="40% - Accent1 2" xfId="48" xr:uid="{00000000-0005-0000-0000-000013000000}"/>
    <cellStyle name="40% - Accent1 3" xfId="75" xr:uid="{00000000-0005-0000-0000-000014000000}"/>
    <cellStyle name="40% - Accent2" xfId="23" builtinId="35" customBuiltin="1"/>
    <cellStyle name="40% - Accent2 2" xfId="49" xr:uid="{00000000-0005-0000-0000-000016000000}"/>
    <cellStyle name="40% - Accent2 3" xfId="79" xr:uid="{00000000-0005-0000-0000-000017000000}"/>
    <cellStyle name="40% - Accent3" xfId="27" builtinId="39" customBuiltin="1"/>
    <cellStyle name="40% - Accent3 2" xfId="51" xr:uid="{00000000-0005-0000-0000-000019000000}"/>
    <cellStyle name="40% - Accent3 3" xfId="83" xr:uid="{00000000-0005-0000-0000-00001A000000}"/>
    <cellStyle name="40% - Accent4" xfId="31" builtinId="43" customBuiltin="1"/>
    <cellStyle name="40% - Accent4 2" xfId="53" xr:uid="{00000000-0005-0000-0000-00001C000000}"/>
    <cellStyle name="40% - Accent4 3" xfId="87" xr:uid="{00000000-0005-0000-0000-00001D000000}"/>
    <cellStyle name="40% - Accent5" xfId="35" builtinId="47" customBuiltin="1"/>
    <cellStyle name="40% - Accent5 2" xfId="55" xr:uid="{00000000-0005-0000-0000-00001F000000}"/>
    <cellStyle name="40% - Accent5 3" xfId="91" xr:uid="{00000000-0005-0000-0000-000020000000}"/>
    <cellStyle name="40% - Accent6" xfId="39" builtinId="51" customBuiltin="1"/>
    <cellStyle name="40% - Accent6 2" xfId="57" xr:uid="{00000000-0005-0000-0000-000022000000}"/>
    <cellStyle name="40% - Accent6 3" xfId="95" xr:uid="{00000000-0005-0000-0000-000023000000}"/>
    <cellStyle name="60% - Accent1" xfId="20" builtinId="32" customBuiltin="1"/>
    <cellStyle name="60% - Accent1 2" xfId="76" xr:uid="{00000000-0005-0000-0000-000025000000}"/>
    <cellStyle name="60% - Accent2" xfId="24" builtinId="36" customBuiltin="1"/>
    <cellStyle name="60% - Accent2 2" xfId="80" xr:uid="{00000000-0005-0000-0000-000027000000}"/>
    <cellStyle name="60% - Accent3" xfId="28" builtinId="40" customBuiltin="1"/>
    <cellStyle name="60% - Accent3 2" xfId="84" xr:uid="{00000000-0005-0000-0000-000029000000}"/>
    <cellStyle name="60% - Accent4" xfId="32" builtinId="44" customBuiltin="1"/>
    <cellStyle name="60% - Accent4 2" xfId="88" xr:uid="{00000000-0005-0000-0000-00002B000000}"/>
    <cellStyle name="60% - Accent5" xfId="36" builtinId="48" customBuiltin="1"/>
    <cellStyle name="60% - Accent5 2" xfId="92" xr:uid="{00000000-0005-0000-0000-00002D000000}"/>
    <cellStyle name="60% - Accent6" xfId="40" builtinId="52" customBuiltin="1"/>
    <cellStyle name="60% - Accent6 2" xfId="96" xr:uid="{00000000-0005-0000-0000-00002F000000}"/>
    <cellStyle name="Accent1" xfId="17" builtinId="29" customBuiltin="1"/>
    <cellStyle name="Accent1 2" xfId="74" xr:uid="{00000000-0005-0000-0000-000031000000}"/>
    <cellStyle name="Accent2" xfId="21" builtinId="33" customBuiltin="1"/>
    <cellStyle name="Accent2 2" xfId="77" xr:uid="{00000000-0005-0000-0000-000033000000}"/>
    <cellStyle name="Accent3" xfId="25" builtinId="37" customBuiltin="1"/>
    <cellStyle name="Accent3 2" xfId="81" xr:uid="{00000000-0005-0000-0000-000035000000}"/>
    <cellStyle name="Accent4" xfId="29" builtinId="41" customBuiltin="1"/>
    <cellStyle name="Accent4 2" xfId="85" xr:uid="{00000000-0005-0000-0000-000037000000}"/>
    <cellStyle name="Accent5" xfId="33" builtinId="45" customBuiltin="1"/>
    <cellStyle name="Accent5 2" xfId="89" xr:uid="{00000000-0005-0000-0000-000039000000}"/>
    <cellStyle name="Accent6" xfId="37" builtinId="49" customBuiltin="1"/>
    <cellStyle name="Accent6 2" xfId="93" xr:uid="{00000000-0005-0000-0000-00003B000000}"/>
    <cellStyle name="Bad" xfId="7" builtinId="27" customBuiltin="1"/>
    <cellStyle name="Bad 2" xfId="64" xr:uid="{00000000-0005-0000-0000-00003D000000}"/>
    <cellStyle name="Calculation" xfId="11" builtinId="22" customBuiltin="1"/>
    <cellStyle name="Calculation 2" xfId="68" xr:uid="{00000000-0005-0000-0000-00003F000000}"/>
    <cellStyle name="Check Cell" xfId="13" builtinId="23" customBuiltin="1"/>
    <cellStyle name="Check Cell 2" xfId="70" xr:uid="{00000000-0005-0000-0000-000041000000}"/>
    <cellStyle name="crude rate tables" xfId="43" xr:uid="{00000000-0005-0000-0000-000042000000}"/>
    <cellStyle name="Data - counts" xfId="103" xr:uid="{3D8FE043-C9E1-44FC-9AB5-E42E7B808A4E}"/>
    <cellStyle name="Data - percent" xfId="104" xr:uid="{DFD4EFBF-39AC-4DD6-858C-73B904DCF9A6}"/>
    <cellStyle name="Data - text" xfId="100" xr:uid="{00000000-0005-0000-0000-000043000000}"/>
    <cellStyle name="Explanatory Text" xfId="15" builtinId="53" customBuiltin="1"/>
    <cellStyle name="Explanatory Text 2" xfId="72" xr:uid="{00000000-0005-0000-0000-000045000000}"/>
    <cellStyle name="Good" xfId="6" builtinId="26" customBuiltin="1"/>
    <cellStyle name="Good 2" xfId="63" xr:uid="{00000000-0005-0000-0000-000047000000}"/>
    <cellStyle name="Heading 1" xfId="2" builtinId="16" customBuiltin="1"/>
    <cellStyle name="Heading 1 2" xfId="59" xr:uid="{00000000-0005-0000-0000-000049000000}"/>
    <cellStyle name="Heading 2" xfId="3" builtinId="17" customBuiltin="1"/>
    <cellStyle name="Heading 2 2" xfId="60" xr:uid="{00000000-0005-0000-0000-00004B000000}"/>
    <cellStyle name="Heading 3" xfId="4" builtinId="18" customBuiltin="1"/>
    <cellStyle name="Heading 3 2" xfId="61" xr:uid="{00000000-0005-0000-0000-00004D000000}"/>
    <cellStyle name="Heading 4" xfId="5" builtinId="19" customBuiltin="1"/>
    <cellStyle name="Heading 4 2" xfId="62" xr:uid="{00000000-0005-0000-0000-00004F000000}"/>
    <cellStyle name="Heading1-tabletitle" xfId="101" xr:uid="{AD247F9C-0820-4A5B-8C22-C09BDE2F2185}"/>
    <cellStyle name="Heading2-Table subheading" xfId="102" xr:uid="{48765FF0-91AC-4109-81FC-B70CCBB79235}"/>
    <cellStyle name="Input" xfId="9" builtinId="20" customBuiltin="1"/>
    <cellStyle name="Input 2" xfId="66" xr:uid="{00000000-0005-0000-0000-000051000000}"/>
    <cellStyle name="Linked Cell" xfId="12" builtinId="24" customBuiltin="1"/>
    <cellStyle name="Linked Cell 2" xfId="69" xr:uid="{00000000-0005-0000-0000-000053000000}"/>
    <cellStyle name="Main heading X" xfId="97" xr:uid="{00000000-0005-0000-0000-000054000000}"/>
    <cellStyle name="Main heading X midde" xfId="107" xr:uid="{225CC513-8AD5-447F-9117-0017CB7F7DE6}"/>
    <cellStyle name="Main heading Y" xfId="99" xr:uid="{00000000-0005-0000-0000-000055000000}"/>
    <cellStyle name="Neutral" xfId="8" builtinId="28" customBuiltin="1"/>
    <cellStyle name="Neutral 2" xfId="65" xr:uid="{00000000-0005-0000-0000-000057000000}"/>
    <cellStyle name="Normal" xfId="0" builtinId="0"/>
    <cellStyle name="Normal 2" xfId="41" xr:uid="{00000000-0005-0000-0000-000059000000}"/>
    <cellStyle name="Normal 3" xfId="44" xr:uid="{00000000-0005-0000-0000-00005A000000}"/>
    <cellStyle name="Normal 4" xfId="46" xr:uid="{00000000-0005-0000-0000-00005B000000}"/>
    <cellStyle name="Note" xfId="58" builtinId="10" customBuiltin="1"/>
    <cellStyle name="Note 2" xfId="42" xr:uid="{00000000-0005-0000-0000-00005D000000}"/>
    <cellStyle name="Note 3" xfId="47" xr:uid="{00000000-0005-0000-0000-00005E000000}"/>
    <cellStyle name="Output" xfId="10" builtinId="21" customBuiltin="1"/>
    <cellStyle name="Output 2" xfId="67" xr:uid="{00000000-0005-0000-0000-000060000000}"/>
    <cellStyle name="Percent 2" xfId="45" xr:uid="{00000000-0005-0000-0000-000061000000}"/>
    <cellStyle name="Title" xfId="1" builtinId="15" customBuiltin="1"/>
    <cellStyle name="Total" xfId="16" builtinId="25" customBuiltin="1"/>
    <cellStyle name="Total 2" xfId="73" xr:uid="{00000000-0005-0000-0000-000065000000}"/>
    <cellStyle name="Total counts" xfId="105" xr:uid="{FF1E0C29-0A4A-4C48-9994-C34B3FA7E8BC}"/>
    <cellStyle name="Total percent" xfId="106" xr:uid="{CD6C68A7-00F5-4CEB-8389-2604DAB70A65}"/>
    <cellStyle name="Total text" xfId="98" xr:uid="{00000000-0005-0000-0000-000062000000}"/>
    <cellStyle name="Warning Text" xfId="14" builtinId="11" customBuiltin="1"/>
    <cellStyle name="Warning Text 2" xfId="71" xr:uid="{00000000-0005-0000-0000-000067000000}"/>
  </cellStyles>
  <dxfs count="26">
    <dxf>
      <numFmt numFmtId="2" formatCode="0.00"/>
    </dxf>
    <dxf>
      <numFmt numFmtId="3" formatCode="#,##0"/>
    </dxf>
    <dxf>
      <numFmt numFmtId="2" formatCode="0.00"/>
    </dxf>
    <dxf>
      <numFmt numFmtId="3" formatCode="#,##0"/>
    </dxf>
    <dxf>
      <numFmt numFmtId="2" formatCode="0.00"/>
    </dxf>
    <dxf>
      <numFmt numFmtId="3" formatCode="#,##0"/>
    </dxf>
    <dxf>
      <border diagonalUp="0" diagonalDown="0">
        <left style="thin">
          <color theme="7"/>
        </left>
        <right style="thin">
          <color theme="7"/>
        </right>
        <top style="thin">
          <color theme="7"/>
        </top>
        <bottom style="thin">
          <color theme="7"/>
        </bottom>
      </border>
    </dxf>
    <dxf>
      <border>
        <bottom style="thin">
          <color theme="7"/>
        </bottom>
      </border>
    </dxf>
    <dxf>
      <border diagonalUp="0" diagonalDown="0">
        <left style="thin">
          <color theme="0"/>
        </left>
        <right style="thin">
          <color theme="0"/>
        </right>
        <top/>
        <bottom/>
        <vertical style="thin">
          <color theme="0"/>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25"/>
      <tableStyleElement type="headerRow" dxfId="24"/>
      <tableStyleElement type="totalRow" dxfId="23"/>
      <tableStyleElement type="firstColumn" dxfId="22"/>
      <tableStyleElement type="firstRowStripe" dxfId="21"/>
      <tableStyleElement type="secondRowStripe" dxfId="20"/>
      <tableStyleElement type="firstHeaderCell" dxfId="19"/>
      <tableStyleElement type="lastHeaderCell" dxfId="18"/>
      <tableStyleElement type="firstTotalCell" dxfId="17"/>
      <tableStyleElement type="lastTotalCell" dxfId="16"/>
    </tableStyle>
    <tableStyle name="Dark Teal 4 -no total" pivot="0" count="7" xr9:uid="{715E95E6-B84B-410A-991C-67C9DAE55875}">
      <tableStyleElement type="wholeTable" dxfId="15"/>
      <tableStyleElement type="headerRow" dxfId="14"/>
      <tableStyleElement type="firstColumn" dxfId="13"/>
      <tableStyleElement type="firstRowStripe" dxfId="12"/>
      <tableStyleElement type="secondRowStripe" dxfId="11"/>
      <tableStyleElement type="firstHeaderCell" dxfId="10"/>
      <tableStyleElement type="lastHeaderCell" dxfId="9"/>
    </tableStyle>
  </tableStyles>
  <colors>
    <mruColors>
      <color rgb="FFA5DA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externalLink" Target="externalLinks/externalLink1.xml"/><Relationship Id="rId3" Type="http://schemas.openxmlformats.org/officeDocument/2006/relationships/chartsheet" Target="chartsheets/sheet3.xml"/><Relationship Id="rId7" Type="http://schemas.openxmlformats.org/officeDocument/2006/relationships/worksheet" Target="worksheets/sheet1.xml"/><Relationship Id="rId12" Type="http://schemas.openxmlformats.org/officeDocument/2006/relationships/worksheet" Target="worksheets/sheet5.xml"/><Relationship Id="rId17" Type="http://schemas.openxmlformats.org/officeDocument/2006/relationships/calcChain" Target="calcChain.xml"/><Relationship Id="rId2" Type="http://schemas.openxmlformats.org/officeDocument/2006/relationships/chartsheet" Target="chartsheets/sheet2.xml"/><Relationship Id="rId16"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chartsheet" Target="chartsheets/sheet6.xml"/><Relationship Id="rId11" Type="http://schemas.openxmlformats.org/officeDocument/2006/relationships/worksheet" Target="worksheets/sheet4.xml"/><Relationship Id="rId5" Type="http://schemas.openxmlformats.org/officeDocument/2006/relationships/chartsheet" Target="chartsheets/sheet5.xml"/><Relationship Id="rId15" Type="http://schemas.openxmlformats.org/officeDocument/2006/relationships/styles" Target="styles.xml"/><Relationship Id="rId10" Type="http://schemas.openxmlformats.org/officeDocument/2006/relationships/worksheet" Target="worksheets/sheet3.xml"/><Relationship Id="rId4" Type="http://schemas.openxmlformats.org/officeDocument/2006/relationships/chartsheet" Target="chartsheets/sheet4.xml"/><Relationship Id="rId9" Type="http://schemas.openxmlformats.org/officeDocument/2006/relationships/worksheet" Target="worksheets/sheet2.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8.xml"/><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2" Type="http://schemas.openxmlformats.org/officeDocument/2006/relationships/chartUserShapes" Target="../drawings/drawing10.xml"/><Relationship Id="rId1" Type="http://schemas.openxmlformats.org/officeDocument/2006/relationships/themeOverride" Target="../theme/themeOverride5.xml"/></Relationships>
</file>

<file path=xl/charts/_rels/chart6.xml.rels><?xml version="1.0" encoding="UTF-8" standalone="yes"?>
<Relationships xmlns="http://schemas.openxmlformats.org/package/2006/relationships"><Relationship Id="rId2" Type="http://schemas.openxmlformats.org/officeDocument/2006/relationships/chartUserShapes" Target="../drawings/drawing12.xml"/><Relationship Id="rId1" Type="http://schemas.openxmlformats.org/officeDocument/2006/relationships/themeOverride" Target="../theme/themeOverride6.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14.xml"/><Relationship Id="rId1" Type="http://schemas.openxmlformats.org/officeDocument/2006/relationships/themeOverride" Target="../theme/themeOverrid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4002490846484545"/>
        </c:manualLayout>
      </c:layout>
      <c:barChart>
        <c:barDir val="bar"/>
        <c:grouping val="clustered"/>
        <c:varyColors val="0"/>
        <c:ser>
          <c:idx val="0"/>
          <c:order val="0"/>
          <c:tx>
            <c:strRef>
              <c:f>'Graph Data'!$G$7</c:f>
              <c:strCache>
                <c:ptCount val="1"/>
                <c:pt idx="0">
                  <c:v>2008/09-2012/13</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Data'!$B$63:$C$73</c:f>
              <c:multiLvlStrCache>
                <c:ptCount val="11"/>
                <c:lvl>
                  <c:pt idx="0">
                    <c:v>Accidental Falls</c:v>
                  </c:pt>
                  <c:pt idx="1">
                    <c:v>Natural and Environmental Factors</c:v>
                  </c:pt>
                  <c:pt idx="2">
                    <c:v>Land Transport Accidents</c:v>
                  </c:pt>
                  <c:pt idx="3">
                    <c:v>Suffocation and Breathing Threat</c:v>
                  </c:pt>
                  <c:pt idx="4">
                    <c:v>Assault and Injuries</c:v>
                  </c:pt>
                  <c:pt idx="5">
                    <c:v>Suicide and Self-Inflicted Injury</c:v>
                  </c:pt>
                  <c:pt idx="6">
                    <c:v>Accidental Poisoning</c:v>
                  </c:pt>
                  <c:pt idx="7">
                    <c:v>Undetermined Intent Events</c:v>
                  </c:pt>
                  <c:pt idx="8">
                    <c:v>Fire and Flames</c:v>
                  </c:pt>
                  <c:pt idx="9">
                    <c:v>Other Transport Accidents</c:v>
                  </c:pt>
                  <c:pt idx="10">
                    <c:v>All Others</c:v>
                  </c:pt>
                </c:lvl>
                <c:lvl>
                  <c:pt idx="0">
                    <c:v> </c:v>
                  </c:pt>
                </c:lvl>
              </c:multiLvlStrCache>
            </c:multiLvlStrRef>
          </c:cat>
          <c:val>
            <c:numRef>
              <c:f>'Graph Data'!$G$63:$G$73</c:f>
              <c:numCache>
                <c:formatCode>0.0</c:formatCode>
                <c:ptCount val="11"/>
                <c:pt idx="0">
                  <c:v>51.203897920000003</c:v>
                </c:pt>
                <c:pt idx="1">
                  <c:v>15.296713861000001</c:v>
                </c:pt>
                <c:pt idx="2">
                  <c:v>11.986540815</c:v>
                </c:pt>
                <c:pt idx="3">
                  <c:v>0.70136339800000003</c:v>
                </c:pt>
                <c:pt idx="4">
                  <c:v>8.2481209578999994</c:v>
                </c:pt>
                <c:pt idx="5">
                  <c:v>6.2554623318000004</c:v>
                </c:pt>
                <c:pt idx="6">
                  <c:v>2.8862961021000002</c:v>
                </c:pt>
                <c:pt idx="7">
                  <c:v>1.8615626639</c:v>
                </c:pt>
                <c:pt idx="8">
                  <c:v>0.62270582070000002</c:v>
                </c:pt>
                <c:pt idx="9">
                  <c:v>0.2228631358</c:v>
                </c:pt>
                <c:pt idx="10">
                  <c:v>0.71447299419999999</c:v>
                </c:pt>
              </c:numCache>
            </c:numRef>
          </c:val>
          <c:extLst>
            <c:ext xmlns:c16="http://schemas.microsoft.com/office/drawing/2014/chart" uri="{C3380CC4-5D6E-409C-BE32-E72D297353CC}">
              <c16:uniqueId val="{00000002-31E9-4BBF-B65A-3B97E23FD5BA}"/>
            </c:ext>
          </c:extLst>
        </c:ser>
        <c:ser>
          <c:idx val="1"/>
          <c:order val="1"/>
          <c:tx>
            <c:strRef>
              <c:f>'Graph Data'!$H$7</c:f>
              <c:strCache>
                <c:ptCount val="1"/>
                <c:pt idx="0">
                  <c:v>2013/14-2017/18</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Data'!$B$63:$C$73</c:f>
              <c:multiLvlStrCache>
                <c:ptCount val="11"/>
                <c:lvl>
                  <c:pt idx="0">
                    <c:v>Accidental Falls</c:v>
                  </c:pt>
                  <c:pt idx="1">
                    <c:v>Natural and Environmental Factors</c:v>
                  </c:pt>
                  <c:pt idx="2">
                    <c:v>Land Transport Accidents</c:v>
                  </c:pt>
                  <c:pt idx="3">
                    <c:v>Suffocation and Breathing Threat</c:v>
                  </c:pt>
                  <c:pt idx="4">
                    <c:v>Assault and Injuries</c:v>
                  </c:pt>
                  <c:pt idx="5">
                    <c:v>Suicide and Self-Inflicted Injury</c:v>
                  </c:pt>
                  <c:pt idx="6">
                    <c:v>Accidental Poisoning</c:v>
                  </c:pt>
                  <c:pt idx="7">
                    <c:v>Undetermined Intent Events</c:v>
                  </c:pt>
                  <c:pt idx="8">
                    <c:v>Fire and Flames</c:v>
                  </c:pt>
                  <c:pt idx="9">
                    <c:v>Other Transport Accidents</c:v>
                  </c:pt>
                  <c:pt idx="10">
                    <c:v>All Others</c:v>
                  </c:pt>
                </c:lvl>
                <c:lvl>
                  <c:pt idx="0">
                    <c:v> </c:v>
                  </c:pt>
                </c:lvl>
              </c:multiLvlStrCache>
            </c:multiLvlStrRef>
          </c:cat>
          <c:val>
            <c:numRef>
              <c:f>'Graph Data'!$H$63:$H$73</c:f>
              <c:numCache>
                <c:formatCode>0.0</c:formatCode>
                <c:ptCount val="11"/>
                <c:pt idx="0">
                  <c:v>52.570415189000002</c:v>
                </c:pt>
                <c:pt idx="1">
                  <c:v>14.481535573</c:v>
                </c:pt>
                <c:pt idx="2">
                  <c:v>10.298351762999999</c:v>
                </c:pt>
                <c:pt idx="3">
                  <c:v>5.1909034007999999</c:v>
                </c:pt>
                <c:pt idx="4">
                  <c:v>6.2591278947999998</c:v>
                </c:pt>
                <c:pt idx="5">
                  <c:v>5.6624243689</c:v>
                </c:pt>
                <c:pt idx="6">
                  <c:v>3.0669726685000001</c:v>
                </c:pt>
                <c:pt idx="7">
                  <c:v>1.5063634467</c:v>
                </c:pt>
                <c:pt idx="8">
                  <c:v>0.4047569372</c:v>
                </c:pt>
                <c:pt idx="9">
                  <c:v>0.19611934070000001</c:v>
                </c:pt>
                <c:pt idx="10">
                  <c:v>0.36302941789999998</c:v>
                </c:pt>
              </c:numCache>
            </c:numRef>
          </c:val>
          <c:extLst>
            <c:ext xmlns:c16="http://schemas.microsoft.com/office/drawing/2014/chart" uri="{C3380CC4-5D6E-409C-BE32-E72D297353CC}">
              <c16:uniqueId val="{00000001-31E9-4BBF-B65A-3B97E23FD5BA}"/>
            </c:ext>
          </c:extLst>
        </c:ser>
        <c:ser>
          <c:idx val="4"/>
          <c:order val="2"/>
          <c:tx>
            <c:strRef>
              <c:f>'Graph Data'!$I$7</c:f>
              <c:strCache>
                <c:ptCount val="1"/>
                <c:pt idx="0">
                  <c:v>2018/19-2022/23</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Data'!$B$63:$C$73</c:f>
              <c:multiLvlStrCache>
                <c:ptCount val="11"/>
                <c:lvl>
                  <c:pt idx="0">
                    <c:v>Accidental Falls</c:v>
                  </c:pt>
                  <c:pt idx="1">
                    <c:v>Natural and Environmental Factors</c:v>
                  </c:pt>
                  <c:pt idx="2">
                    <c:v>Land Transport Accidents</c:v>
                  </c:pt>
                  <c:pt idx="3">
                    <c:v>Suffocation and Breathing Threat</c:v>
                  </c:pt>
                  <c:pt idx="4">
                    <c:v>Assault and Injuries</c:v>
                  </c:pt>
                  <c:pt idx="5">
                    <c:v>Suicide and Self-Inflicted Injury</c:v>
                  </c:pt>
                  <c:pt idx="6">
                    <c:v>Accidental Poisoning</c:v>
                  </c:pt>
                  <c:pt idx="7">
                    <c:v>Undetermined Intent Events</c:v>
                  </c:pt>
                  <c:pt idx="8">
                    <c:v>Fire and Flames</c:v>
                  </c:pt>
                  <c:pt idx="9">
                    <c:v>Other Transport Accidents</c:v>
                  </c:pt>
                  <c:pt idx="10">
                    <c:v>All Others</c:v>
                  </c:pt>
                </c:lvl>
                <c:lvl>
                  <c:pt idx="0">
                    <c:v> </c:v>
                  </c:pt>
                </c:lvl>
              </c:multiLvlStrCache>
            </c:multiLvlStrRef>
          </c:cat>
          <c:val>
            <c:numRef>
              <c:f>'Graph Data'!$I$63:$I$73</c:f>
              <c:numCache>
                <c:formatCode>0.0</c:formatCode>
                <c:ptCount val="11"/>
                <c:pt idx="0">
                  <c:v>53.178815997000001</c:v>
                </c:pt>
                <c:pt idx="1">
                  <c:v>13.750557153999999</c:v>
                </c:pt>
                <c:pt idx="2">
                  <c:v>8.7807447627999995</c:v>
                </c:pt>
                <c:pt idx="3">
                  <c:v>8.3431257343999992</c:v>
                </c:pt>
                <c:pt idx="4">
                  <c:v>7.2713643177999998</c:v>
                </c:pt>
                <c:pt idx="5">
                  <c:v>4.5058551805000002</c:v>
                </c:pt>
                <c:pt idx="6">
                  <c:v>2.4393208800999999</c:v>
                </c:pt>
                <c:pt idx="7">
                  <c:v>0.9583046315</c:v>
                </c:pt>
                <c:pt idx="8">
                  <c:v>0.50042546290000001</c:v>
                </c:pt>
                <c:pt idx="9">
                  <c:v>0.12763888330000001</c:v>
                </c:pt>
                <c:pt idx="10">
                  <c:v>0.14384699540000001</c:v>
                </c:pt>
              </c:numCache>
            </c:numRef>
          </c:val>
          <c:extLst>
            <c:ext xmlns:c16="http://schemas.microsoft.com/office/drawing/2014/chart" uri="{C3380CC4-5D6E-409C-BE32-E72D297353CC}">
              <c16:uniqueId val="{00000000-31E9-4BBF-B65A-3B97E23FD5BA}"/>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70"/>
          <c:min val="0"/>
        </c:scaling>
        <c:delete val="0"/>
        <c:axPos val="b"/>
        <c:numFmt formatCode="0"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72325462597032342"/>
          <c:y val="0.18791232189500662"/>
          <c:w val="0.22659370878704518"/>
          <c:h val="8.5722309128673013E-2"/>
        </c:manualLayout>
      </c:layout>
      <c:overlay val="0"/>
      <c:spPr>
        <a:solidFill>
          <a:schemeClr val="bg1"/>
        </a:solid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2224248246774145"/>
        </c:manualLayout>
      </c:layout>
      <c:barChart>
        <c:barDir val="bar"/>
        <c:grouping val="clustered"/>
        <c:varyColors val="0"/>
        <c:ser>
          <c:idx val="4"/>
          <c:order val="0"/>
          <c:tx>
            <c:strRef>
              <c:f>'Graph Data'!$I$7</c:f>
              <c:strCache>
                <c:ptCount val="1"/>
                <c:pt idx="0">
                  <c:v>2018/19-2022/23</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Data'!$B$8:$C$18</c:f>
              <c:multiLvlStrCache>
                <c:ptCount val="11"/>
                <c:lvl>
                  <c:pt idx="0">
                    <c:v>Accidental Falls</c:v>
                  </c:pt>
                  <c:pt idx="1">
                    <c:v>Natural and Environmental Factors</c:v>
                  </c:pt>
                  <c:pt idx="2">
                    <c:v>Land Transport Accidents</c:v>
                  </c:pt>
                  <c:pt idx="3">
                    <c:v>Suffocation and Breathing Threat</c:v>
                  </c:pt>
                  <c:pt idx="4">
                    <c:v>Assault and Injuries</c:v>
                  </c:pt>
                  <c:pt idx="5">
                    <c:v>Suicide and Self-Inflicted Injury</c:v>
                  </c:pt>
                  <c:pt idx="6">
                    <c:v>Accidental Poisoning</c:v>
                  </c:pt>
                  <c:pt idx="7">
                    <c:v>Undetermined Intent Events</c:v>
                  </c:pt>
                  <c:pt idx="8">
                    <c:v>Fire and Flames</c:v>
                  </c:pt>
                  <c:pt idx="9">
                    <c:v>Other Transport Accidents</c:v>
                  </c:pt>
                  <c:pt idx="10">
                    <c:v>All Others</c:v>
                  </c:pt>
                </c:lvl>
                <c:lvl>
                  <c:pt idx="0">
                    <c:v> </c:v>
                  </c:pt>
                </c:lvl>
              </c:multiLvlStrCache>
            </c:multiLvlStrRef>
          </c:cat>
          <c:val>
            <c:numRef>
              <c:f>'Graph Data'!$I$8:$I$18</c:f>
              <c:numCache>
                <c:formatCode>0.0</c:formatCode>
                <c:ptCount val="11"/>
                <c:pt idx="0">
                  <c:v>54.604904632</c:v>
                </c:pt>
                <c:pt idx="1">
                  <c:v>15.422343324</c:v>
                </c:pt>
                <c:pt idx="2">
                  <c:v>13.242506812</c:v>
                </c:pt>
                <c:pt idx="3">
                  <c:v>6.6121707539000001</c:v>
                </c:pt>
                <c:pt idx="4">
                  <c:v>2.9791099001000001</c:v>
                </c:pt>
                <c:pt idx="5">
                  <c:v>3.5422343324000001</c:v>
                </c:pt>
                <c:pt idx="6">
                  <c:v>1.7983651225999999</c:v>
                </c:pt>
                <c:pt idx="7">
                  <c:v>0.74477747500000002</c:v>
                </c:pt>
                <c:pt idx="8">
                  <c:v>0.56312443229999998</c:v>
                </c:pt>
                <c:pt idx="9">
                  <c:v>0.23614895550000001</c:v>
                </c:pt>
                <c:pt idx="10">
                  <c:v>0.2543142598</c:v>
                </c:pt>
              </c:numCache>
            </c:numRef>
          </c:val>
          <c:extLst>
            <c:ext xmlns:c16="http://schemas.microsoft.com/office/drawing/2014/chart" uri="{C3380CC4-5D6E-409C-BE32-E72D297353CC}">
              <c16:uniqueId val="{00000000-6D89-4F09-8774-7CE1EBB07D4F}"/>
            </c:ext>
          </c:extLst>
        </c:ser>
        <c:ser>
          <c:idx val="1"/>
          <c:order val="1"/>
          <c:tx>
            <c:strRef>
              <c:f>'Graph Data'!$H$7</c:f>
              <c:strCache>
                <c:ptCount val="1"/>
                <c:pt idx="0">
                  <c:v>2013/14-2017/18</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Data'!$B$8:$C$18</c:f>
              <c:multiLvlStrCache>
                <c:ptCount val="11"/>
                <c:lvl>
                  <c:pt idx="0">
                    <c:v>Accidental Falls</c:v>
                  </c:pt>
                  <c:pt idx="1">
                    <c:v>Natural and Environmental Factors</c:v>
                  </c:pt>
                  <c:pt idx="2">
                    <c:v>Land Transport Accidents</c:v>
                  </c:pt>
                  <c:pt idx="3">
                    <c:v>Suffocation and Breathing Threat</c:v>
                  </c:pt>
                  <c:pt idx="4">
                    <c:v>Assault and Injuries</c:v>
                  </c:pt>
                  <c:pt idx="5">
                    <c:v>Suicide and Self-Inflicted Injury</c:v>
                  </c:pt>
                  <c:pt idx="6">
                    <c:v>Accidental Poisoning</c:v>
                  </c:pt>
                  <c:pt idx="7">
                    <c:v>Undetermined Intent Events</c:v>
                  </c:pt>
                  <c:pt idx="8">
                    <c:v>Fire and Flames</c:v>
                  </c:pt>
                  <c:pt idx="9">
                    <c:v>Other Transport Accidents</c:v>
                  </c:pt>
                  <c:pt idx="10">
                    <c:v>All Others</c:v>
                  </c:pt>
                </c:lvl>
                <c:lvl>
                  <c:pt idx="0">
                    <c:v> </c:v>
                  </c:pt>
                </c:lvl>
              </c:multiLvlStrCache>
            </c:multiLvlStrRef>
          </c:cat>
          <c:val>
            <c:numRef>
              <c:f>'Graph Data'!$H$8:$H$18</c:f>
              <c:numCache>
                <c:formatCode>0.0</c:formatCode>
                <c:ptCount val="11"/>
                <c:pt idx="0">
                  <c:v>52.798538448999999</c:v>
                </c:pt>
                <c:pt idx="1">
                  <c:v>16.807839228999999</c:v>
                </c:pt>
                <c:pt idx="2">
                  <c:v>15.113768477000001</c:v>
                </c:pt>
                <c:pt idx="3">
                  <c:v>3.9860488291</c:v>
                </c:pt>
                <c:pt idx="4">
                  <c:v>2.9064939379000001</c:v>
                </c:pt>
                <c:pt idx="5">
                  <c:v>3.7203122405000002</c:v>
                </c:pt>
                <c:pt idx="6">
                  <c:v>2.3584122238999998</c:v>
                </c:pt>
                <c:pt idx="7">
                  <c:v>1.1792061118999999</c:v>
                </c:pt>
                <c:pt idx="8">
                  <c:v>0.56469025080000002</c:v>
                </c:pt>
                <c:pt idx="9">
                  <c:v>0.19930244150000001</c:v>
                </c:pt>
                <c:pt idx="10">
                  <c:v>0.36538780929999998</c:v>
                </c:pt>
              </c:numCache>
            </c:numRef>
          </c:val>
          <c:extLst>
            <c:ext xmlns:c16="http://schemas.microsoft.com/office/drawing/2014/chart" uri="{C3380CC4-5D6E-409C-BE32-E72D297353CC}">
              <c16:uniqueId val="{00000001-6D89-4F09-8774-7CE1EBB07D4F}"/>
            </c:ext>
          </c:extLst>
        </c:ser>
        <c:ser>
          <c:idx val="0"/>
          <c:order val="2"/>
          <c:tx>
            <c:strRef>
              <c:f>'Graph Data'!$G$7</c:f>
              <c:strCache>
                <c:ptCount val="1"/>
                <c:pt idx="0">
                  <c:v>2008/09-2012/13</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Data'!$B$8:$C$18</c:f>
              <c:multiLvlStrCache>
                <c:ptCount val="11"/>
                <c:lvl>
                  <c:pt idx="0">
                    <c:v>Accidental Falls</c:v>
                  </c:pt>
                  <c:pt idx="1">
                    <c:v>Natural and Environmental Factors</c:v>
                  </c:pt>
                  <c:pt idx="2">
                    <c:v>Land Transport Accidents</c:v>
                  </c:pt>
                  <c:pt idx="3">
                    <c:v>Suffocation and Breathing Threat</c:v>
                  </c:pt>
                  <c:pt idx="4">
                    <c:v>Assault and Injuries</c:v>
                  </c:pt>
                  <c:pt idx="5">
                    <c:v>Suicide and Self-Inflicted Injury</c:v>
                  </c:pt>
                  <c:pt idx="6">
                    <c:v>Accidental Poisoning</c:v>
                  </c:pt>
                  <c:pt idx="7">
                    <c:v>Undetermined Intent Events</c:v>
                  </c:pt>
                  <c:pt idx="8">
                    <c:v>Fire and Flames</c:v>
                  </c:pt>
                  <c:pt idx="9">
                    <c:v>Other Transport Accidents</c:v>
                  </c:pt>
                  <c:pt idx="10">
                    <c:v>All Others</c:v>
                  </c:pt>
                </c:lvl>
                <c:lvl>
                  <c:pt idx="0">
                    <c:v> </c:v>
                  </c:pt>
                </c:lvl>
              </c:multiLvlStrCache>
            </c:multiLvlStrRef>
          </c:cat>
          <c:val>
            <c:numRef>
              <c:f>'Graph Data'!$G$8:$G$18</c:f>
              <c:numCache>
                <c:formatCode>0.0</c:formatCode>
                <c:ptCount val="11"/>
                <c:pt idx="0">
                  <c:v>50.160771703999998</c:v>
                </c:pt>
                <c:pt idx="1">
                  <c:v>17.684887459999999</c:v>
                </c:pt>
                <c:pt idx="2">
                  <c:v>16.838720596000002</c:v>
                </c:pt>
                <c:pt idx="3">
                  <c:v>0.69385682859999998</c:v>
                </c:pt>
                <c:pt idx="4">
                  <c:v>3.5708241665</c:v>
                </c:pt>
                <c:pt idx="5">
                  <c:v>5.1954645456000002</c:v>
                </c:pt>
                <c:pt idx="6">
                  <c:v>2.5723472669</c:v>
                </c:pt>
                <c:pt idx="7">
                  <c:v>1.0154002368999999</c:v>
                </c:pt>
                <c:pt idx="8">
                  <c:v>1.0154002368999999</c:v>
                </c:pt>
                <c:pt idx="9">
                  <c:v>0.2200033847</c:v>
                </c:pt>
                <c:pt idx="10">
                  <c:v>1.0323235742000001</c:v>
                </c:pt>
              </c:numCache>
            </c:numRef>
          </c:val>
          <c:extLst>
            <c:ext xmlns:c16="http://schemas.microsoft.com/office/drawing/2014/chart" uri="{C3380CC4-5D6E-409C-BE32-E72D297353CC}">
              <c16:uniqueId val="{00000002-6D89-4F09-8774-7CE1EBB07D4F}"/>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defRPr sz="1200" b="0">
                <a:solidFill>
                  <a:sysClr val="windowText" lastClr="000000"/>
                </a:solidFill>
                <a:latin typeface="Arial" panose="020B0604020202020204"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7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73523974153368432"/>
          <c:y val="0.17754620053615291"/>
          <c:w val="0.21663121483121964"/>
          <c:h val="8.5722309128673013E-2"/>
        </c:manualLayout>
      </c:layout>
      <c:overlay val="0"/>
      <c:spPr>
        <a:solidFill>
          <a:schemeClr val="bg1"/>
        </a:solid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2461347260068862"/>
        </c:manualLayout>
      </c:layout>
      <c:barChart>
        <c:barDir val="bar"/>
        <c:grouping val="clustered"/>
        <c:varyColors val="0"/>
        <c:ser>
          <c:idx val="0"/>
          <c:order val="0"/>
          <c:tx>
            <c:strRef>
              <c:f>'Graph Data'!$G$7</c:f>
              <c:strCache>
                <c:ptCount val="1"/>
                <c:pt idx="0">
                  <c:v>2008/09-2012/13</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Data'!$B$19:$C$29</c:f>
              <c:multiLvlStrCache>
                <c:ptCount val="11"/>
                <c:lvl>
                  <c:pt idx="0">
                    <c:v>Accidental Falls</c:v>
                  </c:pt>
                  <c:pt idx="1">
                    <c:v>Natural and Environmental Factors</c:v>
                  </c:pt>
                  <c:pt idx="2">
                    <c:v>Land Transport Accidents</c:v>
                  </c:pt>
                  <c:pt idx="3">
                    <c:v>Suffocation and Breathing Threat</c:v>
                  </c:pt>
                  <c:pt idx="4">
                    <c:v>Assault and Injuries</c:v>
                  </c:pt>
                  <c:pt idx="5">
                    <c:v>Suicide and Self-Inflicted Injury</c:v>
                  </c:pt>
                  <c:pt idx="6">
                    <c:v>Accidental Poisoning</c:v>
                  </c:pt>
                  <c:pt idx="7">
                    <c:v>Undetermined Intent Events</c:v>
                  </c:pt>
                  <c:pt idx="8">
                    <c:v>Fire and Flames</c:v>
                  </c:pt>
                  <c:pt idx="9">
                    <c:v>Other Transport Accidents</c:v>
                  </c:pt>
                  <c:pt idx="10">
                    <c:v>All Others</c:v>
                  </c:pt>
                </c:lvl>
                <c:lvl>
                  <c:pt idx="0">
                    <c:v> </c:v>
                  </c:pt>
                </c:lvl>
              </c:multiLvlStrCache>
            </c:multiLvlStrRef>
          </c:cat>
          <c:val>
            <c:numRef>
              <c:f>'Graph Data'!$G$19:$G$29</c:f>
              <c:numCache>
                <c:formatCode>0.0</c:formatCode>
                <c:ptCount val="11"/>
                <c:pt idx="0">
                  <c:v>54.768023174</c:v>
                </c:pt>
                <c:pt idx="1">
                  <c:v>14.708218474000001</c:v>
                </c:pt>
                <c:pt idx="2">
                  <c:v>9.6294911927999998</c:v>
                </c:pt>
                <c:pt idx="3">
                  <c:v>0.73354202680000002</c:v>
                </c:pt>
                <c:pt idx="4">
                  <c:v>8.8538989861000008</c:v>
                </c:pt>
                <c:pt idx="5">
                  <c:v>5.7048077372000003</c:v>
                </c:pt>
                <c:pt idx="6">
                  <c:v>2.7846563566000002</c:v>
                </c:pt>
                <c:pt idx="7">
                  <c:v>1.6025790777</c:v>
                </c:pt>
                <c:pt idx="8">
                  <c:v>0.35976265010000003</c:v>
                </c:pt>
                <c:pt idx="9">
                  <c:v>0.20557865719999999</c:v>
                </c:pt>
                <c:pt idx="10">
                  <c:v>0.64944166709999995</c:v>
                </c:pt>
              </c:numCache>
            </c:numRef>
          </c:val>
          <c:extLst>
            <c:ext xmlns:c16="http://schemas.microsoft.com/office/drawing/2014/chart" uri="{C3380CC4-5D6E-409C-BE32-E72D297353CC}">
              <c16:uniqueId val="{00000002-395C-428C-9307-97B96FF50E0E}"/>
            </c:ext>
          </c:extLst>
        </c:ser>
        <c:ser>
          <c:idx val="1"/>
          <c:order val="1"/>
          <c:tx>
            <c:strRef>
              <c:f>'Graph Data'!$H$7</c:f>
              <c:strCache>
                <c:ptCount val="1"/>
                <c:pt idx="0">
                  <c:v>2013/14-2017/18</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Data'!$B$19:$C$29</c:f>
              <c:multiLvlStrCache>
                <c:ptCount val="11"/>
                <c:lvl>
                  <c:pt idx="0">
                    <c:v>Accidental Falls</c:v>
                  </c:pt>
                  <c:pt idx="1">
                    <c:v>Natural and Environmental Factors</c:v>
                  </c:pt>
                  <c:pt idx="2">
                    <c:v>Land Transport Accidents</c:v>
                  </c:pt>
                  <c:pt idx="3">
                    <c:v>Suffocation and Breathing Threat</c:v>
                  </c:pt>
                  <c:pt idx="4">
                    <c:v>Assault and Injuries</c:v>
                  </c:pt>
                  <c:pt idx="5">
                    <c:v>Suicide and Self-Inflicted Injury</c:v>
                  </c:pt>
                  <c:pt idx="6">
                    <c:v>Accidental Poisoning</c:v>
                  </c:pt>
                  <c:pt idx="7">
                    <c:v>Undetermined Intent Events</c:v>
                  </c:pt>
                  <c:pt idx="8">
                    <c:v>Fire and Flames</c:v>
                  </c:pt>
                  <c:pt idx="9">
                    <c:v>Other Transport Accidents</c:v>
                  </c:pt>
                  <c:pt idx="10">
                    <c:v>All Others</c:v>
                  </c:pt>
                </c:lvl>
                <c:lvl>
                  <c:pt idx="0">
                    <c:v> </c:v>
                  </c:pt>
                </c:lvl>
              </c:multiLvlStrCache>
            </c:multiLvlStrRef>
          </c:cat>
          <c:val>
            <c:numRef>
              <c:f>'Graph Data'!$H$19:$H$29</c:f>
              <c:numCache>
                <c:formatCode>0.0</c:formatCode>
                <c:ptCount val="11"/>
                <c:pt idx="0">
                  <c:v>55.103727581000001</c:v>
                </c:pt>
                <c:pt idx="1">
                  <c:v>13.682949003999999</c:v>
                </c:pt>
                <c:pt idx="2">
                  <c:v>8.7610546326000005</c:v>
                </c:pt>
                <c:pt idx="3">
                  <c:v>5.8517232829000001</c:v>
                </c:pt>
                <c:pt idx="4">
                  <c:v>6.3063063062999998</c:v>
                </c:pt>
                <c:pt idx="5">
                  <c:v>5.3599471030999997</c:v>
                </c:pt>
                <c:pt idx="6">
                  <c:v>2.9382593603</c:v>
                </c:pt>
                <c:pt idx="7">
                  <c:v>1.2480370278999999</c:v>
                </c:pt>
                <c:pt idx="8">
                  <c:v>0.26861724110000001</c:v>
                </c:pt>
                <c:pt idx="9">
                  <c:v>0.16943549050000001</c:v>
                </c:pt>
                <c:pt idx="10">
                  <c:v>0.30994297050000003</c:v>
                </c:pt>
              </c:numCache>
            </c:numRef>
          </c:val>
          <c:extLst>
            <c:ext xmlns:c16="http://schemas.microsoft.com/office/drawing/2014/chart" uri="{C3380CC4-5D6E-409C-BE32-E72D297353CC}">
              <c16:uniqueId val="{00000001-395C-428C-9307-97B96FF50E0E}"/>
            </c:ext>
          </c:extLst>
        </c:ser>
        <c:ser>
          <c:idx val="4"/>
          <c:order val="2"/>
          <c:tx>
            <c:strRef>
              <c:f>'Graph Data'!$I$7</c:f>
              <c:strCache>
                <c:ptCount val="1"/>
                <c:pt idx="0">
                  <c:v>2018/19-2022/23</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Data'!$B$19:$C$29</c:f>
              <c:multiLvlStrCache>
                <c:ptCount val="11"/>
                <c:lvl>
                  <c:pt idx="0">
                    <c:v>Accidental Falls</c:v>
                  </c:pt>
                  <c:pt idx="1">
                    <c:v>Natural and Environmental Factors</c:v>
                  </c:pt>
                  <c:pt idx="2">
                    <c:v>Land Transport Accidents</c:v>
                  </c:pt>
                  <c:pt idx="3">
                    <c:v>Suffocation and Breathing Threat</c:v>
                  </c:pt>
                  <c:pt idx="4">
                    <c:v>Assault and Injuries</c:v>
                  </c:pt>
                  <c:pt idx="5">
                    <c:v>Suicide and Self-Inflicted Injury</c:v>
                  </c:pt>
                  <c:pt idx="6">
                    <c:v>Accidental Poisoning</c:v>
                  </c:pt>
                  <c:pt idx="7">
                    <c:v>Undetermined Intent Events</c:v>
                  </c:pt>
                  <c:pt idx="8">
                    <c:v>Fire and Flames</c:v>
                  </c:pt>
                  <c:pt idx="9">
                    <c:v>Other Transport Accidents</c:v>
                  </c:pt>
                  <c:pt idx="10">
                    <c:v>All Others</c:v>
                  </c:pt>
                </c:lvl>
                <c:lvl>
                  <c:pt idx="0">
                    <c:v> </c:v>
                  </c:pt>
                </c:lvl>
              </c:multiLvlStrCache>
            </c:multiLvlStrRef>
          </c:cat>
          <c:val>
            <c:numRef>
              <c:f>'Graph Data'!$I$19:$I$29</c:f>
              <c:numCache>
                <c:formatCode>0.0</c:formatCode>
                <c:ptCount val="11"/>
                <c:pt idx="0">
                  <c:v>55.470924838000002</c:v>
                </c:pt>
                <c:pt idx="1">
                  <c:v>12.998762759</c:v>
                </c:pt>
                <c:pt idx="2">
                  <c:v>7.1296009898000001</c:v>
                </c:pt>
                <c:pt idx="3">
                  <c:v>9.0975873801000002</c:v>
                </c:pt>
                <c:pt idx="4">
                  <c:v>6.9517476028000003</c:v>
                </c:pt>
                <c:pt idx="5">
                  <c:v>4.3999381380000004</c:v>
                </c:pt>
                <c:pt idx="6">
                  <c:v>2.4899474172999998</c:v>
                </c:pt>
                <c:pt idx="7">
                  <c:v>0.84673677700000005</c:v>
                </c:pt>
                <c:pt idx="8">
                  <c:v>0.40210330960000001</c:v>
                </c:pt>
                <c:pt idx="9">
                  <c:v>8.8926693500000001E-2</c:v>
                </c:pt>
                <c:pt idx="10">
                  <c:v>0.1237240953</c:v>
                </c:pt>
              </c:numCache>
            </c:numRef>
          </c:val>
          <c:extLst>
            <c:ext xmlns:c16="http://schemas.microsoft.com/office/drawing/2014/chart" uri="{C3380CC4-5D6E-409C-BE32-E72D297353CC}">
              <c16:uniqueId val="{00000000-395C-428C-9307-97B96FF50E0E}"/>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lgn="ctr">
              <a:defRPr lang="en-US" sz="1200" b="0" i="0" u="none" strike="noStrike" kern="1200" baseline="0">
                <a:solidFill>
                  <a:sysClr val="windowText" lastClr="000000"/>
                </a:solidFill>
                <a:latin typeface="Arial" panose="020B0604020202020204" pitchFamily="34" charset="0"/>
                <a:ea typeface="Segoe UI"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7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7152708245148266"/>
          <c:y val="0.17906888419891415"/>
          <c:w val="0.23456370395170556"/>
          <c:h val="8.5722309128673013E-2"/>
        </c:manualLayout>
      </c:layout>
      <c:overlay val="0"/>
      <c:spPr>
        <a:solidFill>
          <a:schemeClr val="bg1"/>
        </a:solid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3054094793305666"/>
        </c:manualLayout>
      </c:layout>
      <c:barChart>
        <c:barDir val="bar"/>
        <c:grouping val="clustered"/>
        <c:varyColors val="0"/>
        <c:ser>
          <c:idx val="0"/>
          <c:order val="0"/>
          <c:tx>
            <c:strRef>
              <c:f>'Graph Data'!$G$7</c:f>
              <c:strCache>
                <c:ptCount val="1"/>
                <c:pt idx="0">
                  <c:v>2008/09-2012/13</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Data'!$B$30:$C$40</c:f>
              <c:multiLvlStrCache>
                <c:ptCount val="11"/>
                <c:lvl>
                  <c:pt idx="0">
                    <c:v>Accidental Falls</c:v>
                  </c:pt>
                  <c:pt idx="1">
                    <c:v>Natural and Environmental Factors</c:v>
                  </c:pt>
                  <c:pt idx="2">
                    <c:v>Land Transport Accidents</c:v>
                  </c:pt>
                  <c:pt idx="3">
                    <c:v>Suffocation and Breathing Threat</c:v>
                  </c:pt>
                  <c:pt idx="4">
                    <c:v>Assault and Injuries</c:v>
                  </c:pt>
                  <c:pt idx="5">
                    <c:v>Suicide and Self-Inflicted Injury</c:v>
                  </c:pt>
                  <c:pt idx="6">
                    <c:v>Accidental Poisoning</c:v>
                  </c:pt>
                  <c:pt idx="7">
                    <c:v>Undetermined Intent Events</c:v>
                  </c:pt>
                  <c:pt idx="8">
                    <c:v>Fire and Flames</c:v>
                  </c:pt>
                  <c:pt idx="9">
                    <c:v>Other Transport Accidents</c:v>
                  </c:pt>
                  <c:pt idx="10">
                    <c:v>All Others</c:v>
                  </c:pt>
                </c:lvl>
                <c:lvl>
                  <c:pt idx="0">
                    <c:v> </c:v>
                  </c:pt>
                </c:lvl>
              </c:multiLvlStrCache>
            </c:multiLvlStrRef>
          </c:cat>
          <c:val>
            <c:numRef>
              <c:f>'Graph Data'!$G$30:$G$40</c:f>
              <c:numCache>
                <c:formatCode>0.0</c:formatCode>
                <c:ptCount val="11"/>
                <c:pt idx="0">
                  <c:v>48.507304679000001</c:v>
                </c:pt>
                <c:pt idx="1">
                  <c:v>14.694050391999999</c:v>
                </c:pt>
                <c:pt idx="2">
                  <c:v>17.637095067000001</c:v>
                </c:pt>
                <c:pt idx="3">
                  <c:v>0.63518949820000004</c:v>
                </c:pt>
                <c:pt idx="4">
                  <c:v>6.8812195638000002</c:v>
                </c:pt>
                <c:pt idx="5">
                  <c:v>5.4414567011999999</c:v>
                </c:pt>
                <c:pt idx="6">
                  <c:v>2.3290281601</c:v>
                </c:pt>
                <c:pt idx="7">
                  <c:v>1.9902604277</c:v>
                </c:pt>
                <c:pt idx="8">
                  <c:v>0.93161126400000005</c:v>
                </c:pt>
                <c:pt idx="9">
                  <c:v>0.33876773240000002</c:v>
                </c:pt>
                <c:pt idx="10">
                  <c:v>0.61401651489999998</c:v>
                </c:pt>
              </c:numCache>
            </c:numRef>
          </c:val>
          <c:extLst>
            <c:ext xmlns:c16="http://schemas.microsoft.com/office/drawing/2014/chart" uri="{C3380CC4-5D6E-409C-BE32-E72D297353CC}">
              <c16:uniqueId val="{00000002-6453-458F-BF65-96B672AB7C10}"/>
            </c:ext>
          </c:extLst>
        </c:ser>
        <c:ser>
          <c:idx val="1"/>
          <c:order val="1"/>
          <c:tx>
            <c:strRef>
              <c:f>'Graph Data'!$H$7</c:f>
              <c:strCache>
                <c:ptCount val="1"/>
                <c:pt idx="0">
                  <c:v>2013/14-2017/18</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Data'!$B$30:$C$40</c:f>
              <c:multiLvlStrCache>
                <c:ptCount val="11"/>
                <c:lvl>
                  <c:pt idx="0">
                    <c:v>Accidental Falls</c:v>
                  </c:pt>
                  <c:pt idx="1">
                    <c:v>Natural and Environmental Factors</c:v>
                  </c:pt>
                  <c:pt idx="2">
                    <c:v>Land Transport Accidents</c:v>
                  </c:pt>
                  <c:pt idx="3">
                    <c:v>Suffocation and Breathing Threat</c:v>
                  </c:pt>
                  <c:pt idx="4">
                    <c:v>Assault and Injuries</c:v>
                  </c:pt>
                  <c:pt idx="5">
                    <c:v>Suicide and Self-Inflicted Injury</c:v>
                  </c:pt>
                  <c:pt idx="6">
                    <c:v>Accidental Poisoning</c:v>
                  </c:pt>
                  <c:pt idx="7">
                    <c:v>Undetermined Intent Events</c:v>
                  </c:pt>
                  <c:pt idx="8">
                    <c:v>Fire and Flames</c:v>
                  </c:pt>
                  <c:pt idx="9">
                    <c:v>Other Transport Accidents</c:v>
                  </c:pt>
                  <c:pt idx="10">
                    <c:v>All Others</c:v>
                  </c:pt>
                </c:lvl>
                <c:lvl>
                  <c:pt idx="0">
                    <c:v> </c:v>
                  </c:pt>
                </c:lvl>
              </c:multiLvlStrCache>
            </c:multiLvlStrRef>
          </c:cat>
          <c:val>
            <c:numRef>
              <c:f>'Graph Data'!$H$30:$H$40</c:f>
              <c:numCache>
                <c:formatCode>0.0</c:formatCode>
                <c:ptCount val="11"/>
                <c:pt idx="0">
                  <c:v>51.026020731999999</c:v>
                </c:pt>
                <c:pt idx="1">
                  <c:v>15.252803046</c:v>
                </c:pt>
                <c:pt idx="2">
                  <c:v>13.856568648</c:v>
                </c:pt>
                <c:pt idx="3">
                  <c:v>3.5540511953</c:v>
                </c:pt>
                <c:pt idx="4">
                  <c:v>5.9445737253999997</c:v>
                </c:pt>
                <c:pt idx="5">
                  <c:v>5.0137507932999998</c:v>
                </c:pt>
                <c:pt idx="6">
                  <c:v>2.3905225301000002</c:v>
                </c:pt>
                <c:pt idx="7">
                  <c:v>1.6289401312</c:v>
                </c:pt>
                <c:pt idx="8">
                  <c:v>0.55003173260000005</c:v>
                </c:pt>
                <c:pt idx="9">
                  <c:v>0.35963613290000002</c:v>
                </c:pt>
                <c:pt idx="10">
                  <c:v>0.42310133280000001</c:v>
                </c:pt>
              </c:numCache>
            </c:numRef>
          </c:val>
          <c:extLst>
            <c:ext xmlns:c16="http://schemas.microsoft.com/office/drawing/2014/chart" uri="{C3380CC4-5D6E-409C-BE32-E72D297353CC}">
              <c16:uniqueId val="{00000001-6453-458F-BF65-96B672AB7C10}"/>
            </c:ext>
          </c:extLst>
        </c:ser>
        <c:ser>
          <c:idx val="4"/>
          <c:order val="2"/>
          <c:tx>
            <c:strRef>
              <c:f>'Graph Data'!$I$7</c:f>
              <c:strCache>
                <c:ptCount val="1"/>
                <c:pt idx="0">
                  <c:v>2018/19-2022/23</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Data'!$B$30:$C$40</c:f>
              <c:multiLvlStrCache>
                <c:ptCount val="11"/>
                <c:lvl>
                  <c:pt idx="0">
                    <c:v>Accidental Falls</c:v>
                  </c:pt>
                  <c:pt idx="1">
                    <c:v>Natural and Environmental Factors</c:v>
                  </c:pt>
                  <c:pt idx="2">
                    <c:v>Land Transport Accidents</c:v>
                  </c:pt>
                  <c:pt idx="3">
                    <c:v>Suffocation and Breathing Threat</c:v>
                  </c:pt>
                  <c:pt idx="4">
                    <c:v>Assault and Injuries</c:v>
                  </c:pt>
                  <c:pt idx="5">
                    <c:v>Suicide and Self-Inflicted Injury</c:v>
                  </c:pt>
                  <c:pt idx="6">
                    <c:v>Accidental Poisoning</c:v>
                  </c:pt>
                  <c:pt idx="7">
                    <c:v>Undetermined Intent Events</c:v>
                  </c:pt>
                  <c:pt idx="8">
                    <c:v>Fire and Flames</c:v>
                  </c:pt>
                  <c:pt idx="9">
                    <c:v>Other Transport Accidents</c:v>
                  </c:pt>
                  <c:pt idx="10">
                    <c:v>All Others</c:v>
                  </c:pt>
                </c:lvl>
                <c:lvl>
                  <c:pt idx="0">
                    <c:v> </c:v>
                  </c:pt>
                </c:lvl>
              </c:multiLvlStrCache>
            </c:multiLvlStrRef>
          </c:cat>
          <c:val>
            <c:numRef>
              <c:f>'Graph Data'!$I$30:$I$40</c:f>
              <c:numCache>
                <c:formatCode>0.0</c:formatCode>
                <c:ptCount val="11"/>
                <c:pt idx="0">
                  <c:v>51.202466598000001</c:v>
                </c:pt>
                <c:pt idx="1">
                  <c:v>14.059609455</c:v>
                </c:pt>
                <c:pt idx="2">
                  <c:v>13.340184995</c:v>
                </c:pt>
                <c:pt idx="3">
                  <c:v>6.6598150050999996</c:v>
                </c:pt>
                <c:pt idx="4">
                  <c:v>6.7009249743000003</c:v>
                </c:pt>
                <c:pt idx="5">
                  <c:v>3.9260020555000001</c:v>
                </c:pt>
                <c:pt idx="6">
                  <c:v>2.2199383350000002</c:v>
                </c:pt>
                <c:pt idx="7">
                  <c:v>1.0071942446</c:v>
                </c:pt>
                <c:pt idx="8">
                  <c:v>0.6372045221</c:v>
                </c:pt>
                <c:pt idx="9">
                  <c:v>0</c:v>
                </c:pt>
                <c:pt idx="10">
                  <c:v>0.246659815</c:v>
                </c:pt>
              </c:numCache>
            </c:numRef>
          </c:val>
          <c:extLst>
            <c:ext xmlns:c16="http://schemas.microsoft.com/office/drawing/2014/chart" uri="{C3380CC4-5D6E-409C-BE32-E72D297353CC}">
              <c16:uniqueId val="{00000000-6453-458F-BF65-96B672AB7C10}"/>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lgn="ctr">
              <a:defRPr lang="en-US" sz="1200" b="0" i="0" u="none" strike="noStrike" kern="1200" baseline="0">
                <a:solidFill>
                  <a:sysClr val="windowText" lastClr="000000"/>
                </a:solidFill>
                <a:latin typeface="Arial" panose="020B0604020202020204" pitchFamily="34" charset="0"/>
                <a:ea typeface="Segoe UI"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7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71727006956174122"/>
          <c:y val="0.17156917050551229"/>
          <c:w val="0.24452619790753111"/>
          <c:h val="8.5722309128673013E-2"/>
        </c:manualLayout>
      </c:layout>
      <c:overlay val="0"/>
      <c:spPr>
        <a:solidFill>
          <a:schemeClr val="bg1"/>
        </a:solid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405893267528162"/>
          <c:y val="7.2074472436270492E-2"/>
          <c:w val="0.57489565783472929"/>
          <c:h val="0.82579896766716243"/>
        </c:manualLayout>
      </c:layout>
      <c:barChart>
        <c:barDir val="bar"/>
        <c:grouping val="clustered"/>
        <c:varyColors val="0"/>
        <c:ser>
          <c:idx val="0"/>
          <c:order val="0"/>
          <c:tx>
            <c:strRef>
              <c:f>'Graph Data'!$G$7</c:f>
              <c:strCache>
                <c:ptCount val="1"/>
                <c:pt idx="0">
                  <c:v>2008/09-2012/13</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Data'!$B$41:$C$51</c:f>
              <c:multiLvlStrCache>
                <c:ptCount val="11"/>
                <c:lvl>
                  <c:pt idx="0">
                    <c:v>Accidental Falls</c:v>
                  </c:pt>
                  <c:pt idx="1">
                    <c:v>Natural and Environmental Factors</c:v>
                  </c:pt>
                  <c:pt idx="2">
                    <c:v>Land Transport Accidents</c:v>
                  </c:pt>
                  <c:pt idx="3">
                    <c:v>Suffocation and Breathing Threat</c:v>
                  </c:pt>
                  <c:pt idx="4">
                    <c:v>Assault and Injuries</c:v>
                  </c:pt>
                  <c:pt idx="5">
                    <c:v>Suicide and Self-Inflicted Injury</c:v>
                  </c:pt>
                  <c:pt idx="6">
                    <c:v>Accidental Poisoning</c:v>
                  </c:pt>
                  <c:pt idx="7">
                    <c:v>Undetermined Intent Events</c:v>
                  </c:pt>
                  <c:pt idx="8">
                    <c:v>Fire and Flames</c:v>
                  </c:pt>
                  <c:pt idx="9">
                    <c:v>Other Transport Accidents</c:v>
                  </c:pt>
                  <c:pt idx="10">
                    <c:v>All Others</c:v>
                  </c:pt>
                </c:lvl>
                <c:lvl>
                  <c:pt idx="0">
                    <c:v> </c:v>
                  </c:pt>
                </c:lvl>
              </c:multiLvlStrCache>
            </c:multiLvlStrRef>
          </c:cat>
          <c:val>
            <c:numRef>
              <c:f>'Graph Data'!$G$41:$G$51</c:f>
              <c:numCache>
                <c:formatCode>0.0</c:formatCode>
                <c:ptCount val="11"/>
                <c:pt idx="0">
                  <c:v>52.708978328000001</c:v>
                </c:pt>
                <c:pt idx="1">
                  <c:v>15.756302521</c:v>
                </c:pt>
                <c:pt idx="2">
                  <c:v>12.372843874000001</c:v>
                </c:pt>
                <c:pt idx="3">
                  <c:v>0.64130915519999998</c:v>
                </c:pt>
                <c:pt idx="4">
                  <c:v>4.7655904467000001</c:v>
                </c:pt>
                <c:pt idx="5">
                  <c:v>6.9327731092000002</c:v>
                </c:pt>
                <c:pt idx="6">
                  <c:v>3.5382574081999998</c:v>
                </c:pt>
                <c:pt idx="7">
                  <c:v>1.8686421937</c:v>
                </c:pt>
                <c:pt idx="8">
                  <c:v>0.60813799199999996</c:v>
                </c:pt>
                <c:pt idx="9">
                  <c:v>0.17691287040000001</c:v>
                </c:pt>
                <c:pt idx="10">
                  <c:v>0.63025210080000005</c:v>
                </c:pt>
              </c:numCache>
            </c:numRef>
          </c:val>
          <c:extLst>
            <c:ext xmlns:c16="http://schemas.microsoft.com/office/drawing/2014/chart" uri="{C3380CC4-5D6E-409C-BE32-E72D297353CC}">
              <c16:uniqueId val="{00000002-808D-405A-8683-748593A24D12}"/>
            </c:ext>
          </c:extLst>
        </c:ser>
        <c:ser>
          <c:idx val="1"/>
          <c:order val="1"/>
          <c:tx>
            <c:strRef>
              <c:f>'Graph Data'!$H$7</c:f>
              <c:strCache>
                <c:ptCount val="1"/>
                <c:pt idx="0">
                  <c:v>2013/14-2017/18</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Data'!$B$41:$C$51</c:f>
              <c:multiLvlStrCache>
                <c:ptCount val="11"/>
                <c:lvl>
                  <c:pt idx="0">
                    <c:v>Accidental Falls</c:v>
                  </c:pt>
                  <c:pt idx="1">
                    <c:v>Natural and Environmental Factors</c:v>
                  </c:pt>
                  <c:pt idx="2">
                    <c:v>Land Transport Accidents</c:v>
                  </c:pt>
                  <c:pt idx="3">
                    <c:v>Suffocation and Breathing Threat</c:v>
                  </c:pt>
                  <c:pt idx="4">
                    <c:v>Assault and Injuries</c:v>
                  </c:pt>
                  <c:pt idx="5">
                    <c:v>Suicide and Self-Inflicted Injury</c:v>
                  </c:pt>
                  <c:pt idx="6">
                    <c:v>Accidental Poisoning</c:v>
                  </c:pt>
                  <c:pt idx="7">
                    <c:v>Undetermined Intent Events</c:v>
                  </c:pt>
                  <c:pt idx="8">
                    <c:v>Fire and Flames</c:v>
                  </c:pt>
                  <c:pt idx="9">
                    <c:v>Other Transport Accidents</c:v>
                  </c:pt>
                  <c:pt idx="10">
                    <c:v>All Others</c:v>
                  </c:pt>
                </c:lvl>
                <c:lvl>
                  <c:pt idx="0">
                    <c:v> </c:v>
                  </c:pt>
                </c:lvl>
              </c:multiLvlStrCache>
            </c:multiLvlStrRef>
          </c:cat>
          <c:val>
            <c:numRef>
              <c:f>'Graph Data'!$H$41:$H$51</c:f>
              <c:numCache>
                <c:formatCode>0.0</c:formatCode>
                <c:ptCount val="11"/>
                <c:pt idx="0">
                  <c:v>53.714218121999998</c:v>
                </c:pt>
                <c:pt idx="1">
                  <c:v>14.525668323</c:v>
                </c:pt>
                <c:pt idx="2">
                  <c:v>10.290986515</c:v>
                </c:pt>
                <c:pt idx="3">
                  <c:v>4.2583392477000004</c:v>
                </c:pt>
                <c:pt idx="4">
                  <c:v>3.8916489236</c:v>
                </c:pt>
                <c:pt idx="5">
                  <c:v>6.6713981547000003</c:v>
                </c:pt>
                <c:pt idx="6">
                  <c:v>3.7851904423999998</c:v>
                </c:pt>
                <c:pt idx="7">
                  <c:v>1.8925952211999999</c:v>
                </c:pt>
                <c:pt idx="8">
                  <c:v>0.43766264490000001</c:v>
                </c:pt>
                <c:pt idx="9">
                  <c:v>0.1419446416</c:v>
                </c:pt>
                <c:pt idx="10">
                  <c:v>0.39034776440000002</c:v>
                </c:pt>
              </c:numCache>
            </c:numRef>
          </c:val>
          <c:extLst>
            <c:ext xmlns:c16="http://schemas.microsoft.com/office/drawing/2014/chart" uri="{C3380CC4-5D6E-409C-BE32-E72D297353CC}">
              <c16:uniqueId val="{00000001-808D-405A-8683-748593A24D12}"/>
            </c:ext>
          </c:extLst>
        </c:ser>
        <c:ser>
          <c:idx val="4"/>
          <c:order val="2"/>
          <c:tx>
            <c:strRef>
              <c:f>'Graph Data'!$I$7</c:f>
              <c:strCache>
                <c:ptCount val="1"/>
                <c:pt idx="0">
                  <c:v>2018/19-2022/23</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Data'!$B$41:$C$51</c:f>
              <c:multiLvlStrCache>
                <c:ptCount val="11"/>
                <c:lvl>
                  <c:pt idx="0">
                    <c:v>Accidental Falls</c:v>
                  </c:pt>
                  <c:pt idx="1">
                    <c:v>Natural and Environmental Factors</c:v>
                  </c:pt>
                  <c:pt idx="2">
                    <c:v>Land Transport Accidents</c:v>
                  </c:pt>
                  <c:pt idx="3">
                    <c:v>Suffocation and Breathing Threat</c:v>
                  </c:pt>
                  <c:pt idx="4">
                    <c:v>Assault and Injuries</c:v>
                  </c:pt>
                  <c:pt idx="5">
                    <c:v>Suicide and Self-Inflicted Injury</c:v>
                  </c:pt>
                  <c:pt idx="6">
                    <c:v>Accidental Poisoning</c:v>
                  </c:pt>
                  <c:pt idx="7">
                    <c:v>Undetermined Intent Events</c:v>
                  </c:pt>
                  <c:pt idx="8">
                    <c:v>Fire and Flames</c:v>
                  </c:pt>
                  <c:pt idx="9">
                    <c:v>Other Transport Accidents</c:v>
                  </c:pt>
                  <c:pt idx="10">
                    <c:v>All Others</c:v>
                  </c:pt>
                </c:lvl>
                <c:lvl>
                  <c:pt idx="0">
                    <c:v> </c:v>
                  </c:pt>
                </c:lvl>
              </c:multiLvlStrCache>
            </c:multiLvlStrRef>
          </c:cat>
          <c:val>
            <c:numRef>
              <c:f>'Graph Data'!$I$41:$I$51</c:f>
              <c:numCache>
                <c:formatCode>0.0</c:formatCode>
                <c:ptCount val="11"/>
                <c:pt idx="0">
                  <c:v>55.851545324999996</c:v>
                </c:pt>
                <c:pt idx="1">
                  <c:v>14.043708780999999</c:v>
                </c:pt>
                <c:pt idx="2">
                  <c:v>9.0650459072</c:v>
                </c:pt>
                <c:pt idx="3">
                  <c:v>6.9054700634000001</c:v>
                </c:pt>
                <c:pt idx="4">
                  <c:v>4.3967412387999998</c:v>
                </c:pt>
                <c:pt idx="5">
                  <c:v>4.9010733221000002</c:v>
                </c:pt>
                <c:pt idx="6">
                  <c:v>2.8449502134000002</c:v>
                </c:pt>
                <c:pt idx="7">
                  <c:v>1.2026380447</c:v>
                </c:pt>
                <c:pt idx="8">
                  <c:v>0.59485322640000005</c:v>
                </c:pt>
                <c:pt idx="9">
                  <c:v>0.103452735</c:v>
                </c:pt>
                <c:pt idx="10">
                  <c:v>9.0521143200000001E-2</c:v>
                </c:pt>
              </c:numCache>
            </c:numRef>
          </c:val>
          <c:extLst>
            <c:ext xmlns:c16="http://schemas.microsoft.com/office/drawing/2014/chart" uri="{C3380CC4-5D6E-409C-BE32-E72D297353CC}">
              <c16:uniqueId val="{00000000-808D-405A-8683-748593A24D12}"/>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lgn="ctr">
              <a:defRPr lang="en-US" sz="1200" b="0" i="0" u="none" strike="noStrike" kern="1200" baseline="0">
                <a:solidFill>
                  <a:sysClr val="windowText" lastClr="000000"/>
                </a:solidFill>
                <a:latin typeface="Arial" panose="020B0604020202020204" pitchFamily="34" charset="0"/>
                <a:ea typeface="Segoe UI"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7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71729940792976865"/>
          <c:y val="0.19532480567574048"/>
          <c:w val="0.22460120999588004"/>
          <c:h val="8.5722309128673013E-2"/>
        </c:manualLayout>
      </c:layout>
      <c:overlay val="0"/>
      <c:spPr>
        <a:solidFill>
          <a:schemeClr val="bg1"/>
        </a:solid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2698446273363602"/>
        </c:manualLayout>
      </c:layout>
      <c:barChart>
        <c:barDir val="bar"/>
        <c:grouping val="clustered"/>
        <c:varyColors val="0"/>
        <c:ser>
          <c:idx val="0"/>
          <c:order val="0"/>
          <c:tx>
            <c:strRef>
              <c:f>'Graph Data'!$G$7</c:f>
              <c:strCache>
                <c:ptCount val="1"/>
                <c:pt idx="0">
                  <c:v>2008/09-2012/13</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Data'!$B$52:$C$62</c:f>
              <c:multiLvlStrCache>
                <c:ptCount val="11"/>
                <c:lvl>
                  <c:pt idx="0">
                    <c:v>Accidental Falls</c:v>
                  </c:pt>
                  <c:pt idx="1">
                    <c:v>Natural and Environmental Factors</c:v>
                  </c:pt>
                  <c:pt idx="2">
                    <c:v>Land Transport Accidents</c:v>
                  </c:pt>
                  <c:pt idx="3">
                    <c:v>Suffocation and Breathing Threat</c:v>
                  </c:pt>
                  <c:pt idx="4">
                    <c:v>Assault and Injuries</c:v>
                  </c:pt>
                  <c:pt idx="5">
                    <c:v>Suicide and Self-Inflicted Injury</c:v>
                  </c:pt>
                  <c:pt idx="6">
                    <c:v>Accidental Poisoning</c:v>
                  </c:pt>
                  <c:pt idx="7">
                    <c:v>Undetermined Intent Events</c:v>
                  </c:pt>
                  <c:pt idx="8">
                    <c:v>Fire and Flames</c:v>
                  </c:pt>
                  <c:pt idx="9">
                    <c:v>Other Transport Accidents</c:v>
                  </c:pt>
                  <c:pt idx="10">
                    <c:v>All Others</c:v>
                  </c:pt>
                </c:lvl>
                <c:lvl>
                  <c:pt idx="0">
                    <c:v> </c:v>
                  </c:pt>
                </c:lvl>
              </c:multiLvlStrCache>
            </c:multiLvlStrRef>
          </c:cat>
          <c:val>
            <c:numRef>
              <c:f>'Graph Data'!$G$52:$G$62</c:f>
              <c:numCache>
                <c:formatCode>0.0</c:formatCode>
                <c:ptCount val="11"/>
                <c:pt idx="0">
                  <c:v>32.845979329000002</c:v>
                </c:pt>
                <c:pt idx="1">
                  <c:v>14.998739602000001</c:v>
                </c:pt>
                <c:pt idx="2">
                  <c:v>10.763801361000001</c:v>
                </c:pt>
                <c:pt idx="3">
                  <c:v>0.55457524579999995</c:v>
                </c:pt>
                <c:pt idx="4">
                  <c:v>21.779682380000001</c:v>
                </c:pt>
                <c:pt idx="5">
                  <c:v>9.7302747667999991</c:v>
                </c:pt>
                <c:pt idx="6">
                  <c:v>3.0753718175000002</c:v>
                </c:pt>
                <c:pt idx="7">
                  <c:v>4.0836904462000003</c:v>
                </c:pt>
                <c:pt idx="8">
                  <c:v>1.0335265944000001</c:v>
                </c:pt>
                <c:pt idx="9">
                  <c:v>0.32770355429999998</c:v>
                </c:pt>
                <c:pt idx="10">
                  <c:v>0.80665490289999997</c:v>
                </c:pt>
              </c:numCache>
            </c:numRef>
          </c:val>
          <c:extLst>
            <c:ext xmlns:c16="http://schemas.microsoft.com/office/drawing/2014/chart" uri="{C3380CC4-5D6E-409C-BE32-E72D297353CC}">
              <c16:uniqueId val="{00000002-D296-4208-8869-E94E17EB95DE}"/>
            </c:ext>
          </c:extLst>
        </c:ser>
        <c:ser>
          <c:idx val="1"/>
          <c:order val="1"/>
          <c:tx>
            <c:strRef>
              <c:f>'Graph Data'!$H$7</c:f>
              <c:strCache>
                <c:ptCount val="1"/>
                <c:pt idx="0">
                  <c:v>2013/14-2017/18</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Data'!$B$52:$C$62</c:f>
              <c:multiLvlStrCache>
                <c:ptCount val="11"/>
                <c:lvl>
                  <c:pt idx="0">
                    <c:v>Accidental Falls</c:v>
                  </c:pt>
                  <c:pt idx="1">
                    <c:v>Natural and Environmental Factors</c:v>
                  </c:pt>
                  <c:pt idx="2">
                    <c:v>Land Transport Accidents</c:v>
                  </c:pt>
                  <c:pt idx="3">
                    <c:v>Suffocation and Breathing Threat</c:v>
                  </c:pt>
                  <c:pt idx="4">
                    <c:v>Assault and Injuries</c:v>
                  </c:pt>
                  <c:pt idx="5">
                    <c:v>Suicide and Self-Inflicted Injury</c:v>
                  </c:pt>
                  <c:pt idx="6">
                    <c:v>Accidental Poisoning</c:v>
                  </c:pt>
                  <c:pt idx="7">
                    <c:v>Undetermined Intent Events</c:v>
                  </c:pt>
                  <c:pt idx="8">
                    <c:v>Fire and Flames</c:v>
                  </c:pt>
                  <c:pt idx="9">
                    <c:v>Other Transport Accidents</c:v>
                  </c:pt>
                  <c:pt idx="10">
                    <c:v>All Others</c:v>
                  </c:pt>
                </c:lvl>
                <c:lvl>
                  <c:pt idx="0">
                    <c:v> </c:v>
                  </c:pt>
                </c:lvl>
              </c:multiLvlStrCache>
            </c:multiLvlStrRef>
          </c:cat>
          <c:val>
            <c:numRef>
              <c:f>'Graph Data'!$H$52:$H$62</c:f>
              <c:numCache>
                <c:formatCode>0.0</c:formatCode>
                <c:ptCount val="11"/>
                <c:pt idx="0">
                  <c:v>36.053860950999997</c:v>
                </c:pt>
                <c:pt idx="1">
                  <c:v>15.608683704000001</c:v>
                </c:pt>
                <c:pt idx="2">
                  <c:v>9.5630667765999995</c:v>
                </c:pt>
                <c:pt idx="3">
                  <c:v>3.2701291563999999</c:v>
                </c:pt>
                <c:pt idx="4">
                  <c:v>17.587249243999999</c:v>
                </c:pt>
                <c:pt idx="5">
                  <c:v>9.2058257762999993</c:v>
                </c:pt>
                <c:pt idx="6">
                  <c:v>4.5616927726999998</c:v>
                </c:pt>
                <c:pt idx="7">
                  <c:v>2.6655674636</c:v>
                </c:pt>
                <c:pt idx="8">
                  <c:v>0.65952184670000003</c:v>
                </c:pt>
                <c:pt idx="9">
                  <c:v>0.32976092330000001</c:v>
                </c:pt>
                <c:pt idx="10">
                  <c:v>0.49464138499999999</c:v>
                </c:pt>
              </c:numCache>
            </c:numRef>
          </c:val>
          <c:extLst>
            <c:ext xmlns:c16="http://schemas.microsoft.com/office/drawing/2014/chart" uri="{C3380CC4-5D6E-409C-BE32-E72D297353CC}">
              <c16:uniqueId val="{00000001-D296-4208-8869-E94E17EB95DE}"/>
            </c:ext>
          </c:extLst>
        </c:ser>
        <c:ser>
          <c:idx val="4"/>
          <c:order val="2"/>
          <c:tx>
            <c:strRef>
              <c:f>'Graph Data'!$I$7</c:f>
              <c:strCache>
                <c:ptCount val="1"/>
                <c:pt idx="0">
                  <c:v>2018/19-2022/23</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Data'!$B$52:$C$62</c:f>
              <c:multiLvlStrCache>
                <c:ptCount val="11"/>
                <c:lvl>
                  <c:pt idx="0">
                    <c:v>Accidental Falls</c:v>
                  </c:pt>
                  <c:pt idx="1">
                    <c:v>Natural and Environmental Factors</c:v>
                  </c:pt>
                  <c:pt idx="2">
                    <c:v>Land Transport Accidents</c:v>
                  </c:pt>
                  <c:pt idx="3">
                    <c:v>Suffocation and Breathing Threat</c:v>
                  </c:pt>
                  <c:pt idx="4">
                    <c:v>Assault and Injuries</c:v>
                  </c:pt>
                  <c:pt idx="5">
                    <c:v>Suicide and Self-Inflicted Injury</c:v>
                  </c:pt>
                  <c:pt idx="6">
                    <c:v>Accidental Poisoning</c:v>
                  </c:pt>
                  <c:pt idx="7">
                    <c:v>Undetermined Intent Events</c:v>
                  </c:pt>
                  <c:pt idx="8">
                    <c:v>Fire and Flames</c:v>
                  </c:pt>
                  <c:pt idx="9">
                    <c:v>Other Transport Accidents</c:v>
                  </c:pt>
                  <c:pt idx="10">
                    <c:v>All Others</c:v>
                  </c:pt>
                </c:lvl>
                <c:lvl>
                  <c:pt idx="0">
                    <c:v> </c:v>
                  </c:pt>
                </c:lvl>
              </c:multiLvlStrCache>
            </c:multiLvlStrRef>
          </c:cat>
          <c:val>
            <c:numRef>
              <c:f>'Graph Data'!$I$52:$I$62</c:f>
              <c:numCache>
                <c:formatCode>0.0</c:formatCode>
                <c:ptCount val="11"/>
                <c:pt idx="0">
                  <c:v>37.242049041000001</c:v>
                </c:pt>
                <c:pt idx="1">
                  <c:v>14.955086186000001</c:v>
                </c:pt>
                <c:pt idx="2">
                  <c:v>9.2012624422999991</c:v>
                </c:pt>
                <c:pt idx="3">
                  <c:v>5.8994901674999998</c:v>
                </c:pt>
                <c:pt idx="4">
                  <c:v>21.340131100000001</c:v>
                </c:pt>
                <c:pt idx="5">
                  <c:v>6.2151007525999997</c:v>
                </c:pt>
                <c:pt idx="6">
                  <c:v>2.4763292061</c:v>
                </c:pt>
                <c:pt idx="7">
                  <c:v>1.4081087643000001</c:v>
                </c:pt>
                <c:pt idx="8">
                  <c:v>0.72833211939999998</c:v>
                </c:pt>
                <c:pt idx="9">
                  <c:v>0.31561058510000001</c:v>
                </c:pt>
                <c:pt idx="10">
                  <c:v>0.21849963580000001</c:v>
                </c:pt>
              </c:numCache>
            </c:numRef>
          </c:val>
          <c:extLst>
            <c:ext xmlns:c16="http://schemas.microsoft.com/office/drawing/2014/chart" uri="{C3380CC4-5D6E-409C-BE32-E72D297353CC}">
              <c16:uniqueId val="{00000000-D296-4208-8869-E94E17EB95DE}"/>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lgn="ctr">
              <a:defRPr lang="en-US" sz="1200" b="0" i="0" u="none" strike="noStrike" kern="1200" baseline="0">
                <a:solidFill>
                  <a:sysClr val="windowText" lastClr="000000"/>
                </a:solidFill>
                <a:latin typeface="Arial" panose="020B0604020202020204" pitchFamily="34" charset="0"/>
                <a:ea typeface="Segoe UI"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7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73324159471444983"/>
          <c:y val="0.19535563953882434"/>
          <c:w val="0.21663121483121964"/>
          <c:h val="8.5722309128673013E-2"/>
        </c:manualLayout>
      </c:layout>
      <c:overlay val="0"/>
      <c:spPr>
        <a:solidFill>
          <a:schemeClr val="bg1"/>
        </a:solid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6136383895409285"/>
        </c:manualLayout>
      </c:layout>
      <c:barChart>
        <c:barDir val="bar"/>
        <c:grouping val="clustered"/>
        <c:varyColors val="0"/>
        <c:ser>
          <c:idx val="4"/>
          <c:order val="0"/>
          <c:spPr>
            <a:solidFill>
              <a:schemeClr val="tx1"/>
            </a:solidFill>
            <a:ln>
              <a:solidFill>
                <a:schemeClr val="tx1"/>
              </a:solidFill>
            </a:ln>
          </c:spPr>
          <c:invertIfNegative val="0"/>
          <c:dLbls>
            <c:numFmt formatCode="0%" sourceLinked="0"/>
            <c:spPr>
              <a:noFill/>
              <a:ln>
                <a:noFill/>
              </a:ln>
              <a:effectLst/>
            </c:spPr>
            <c:txPr>
              <a:bodyPr wrap="square" lIns="38100" tIns="19050" rIns="38100" bIns="19050" anchor="ctr">
                <a:spAutoFit/>
              </a:bodyPr>
              <a:lstStyle/>
              <a:p>
                <a:pPr>
                  <a:defRPr sz="1200" b="0">
                    <a:latin typeface="Aptos" panose="020B00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data_v1'!$B$6:$C$71</c:f>
              <c:multiLvlStrCache>
                <c:ptCount val="66"/>
                <c:lvl>
                  <c:pt idx="0">
                    <c:v>Accidental Falls</c:v>
                  </c:pt>
                  <c:pt idx="1">
                    <c:v>Natural and Environmental Factors</c:v>
                  </c:pt>
                  <c:pt idx="2">
                    <c:v>Land Transport Accidents</c:v>
                  </c:pt>
                  <c:pt idx="3">
                    <c:v>Suffocation and Breathing Threat</c:v>
                  </c:pt>
                  <c:pt idx="4">
                    <c:v>Assault and Injuries</c:v>
                  </c:pt>
                  <c:pt idx="5">
                    <c:v>Suicide and Self-Inflicted Injury</c:v>
                  </c:pt>
                  <c:pt idx="6">
                    <c:v>Accidental Poisoning</c:v>
                  </c:pt>
                  <c:pt idx="7">
                    <c:v>Undetermined Intent Events</c:v>
                  </c:pt>
                  <c:pt idx="8">
                    <c:v>Fire and Flames</c:v>
                  </c:pt>
                  <c:pt idx="9">
                    <c:v>Other Transport Accidents</c:v>
                  </c:pt>
                  <c:pt idx="10">
                    <c:v>All Others</c:v>
                  </c:pt>
                  <c:pt idx="11">
                    <c:v>Accidental Falls</c:v>
                  </c:pt>
                  <c:pt idx="12">
                    <c:v>Natural and Environmental Factors</c:v>
                  </c:pt>
                  <c:pt idx="13">
                    <c:v>Land Transport Accidents</c:v>
                  </c:pt>
                  <c:pt idx="14">
                    <c:v>Suffocation and Breathing Threat</c:v>
                  </c:pt>
                  <c:pt idx="15">
                    <c:v>Assault and Injuries</c:v>
                  </c:pt>
                  <c:pt idx="16">
                    <c:v>Suicide and Self-Inflicted Injury</c:v>
                  </c:pt>
                  <c:pt idx="17">
                    <c:v>Accidental Poisoning</c:v>
                  </c:pt>
                  <c:pt idx="18">
                    <c:v>Undetermined Intent Events</c:v>
                  </c:pt>
                  <c:pt idx="19">
                    <c:v>Fire and Flames</c:v>
                  </c:pt>
                  <c:pt idx="20">
                    <c:v>Other Transport Accidents</c:v>
                  </c:pt>
                  <c:pt idx="21">
                    <c:v>All Others</c:v>
                  </c:pt>
                  <c:pt idx="22">
                    <c:v>Accidental Falls</c:v>
                  </c:pt>
                  <c:pt idx="23">
                    <c:v>Natural and Environmental Factors</c:v>
                  </c:pt>
                  <c:pt idx="24">
                    <c:v>Land Transport Accidents</c:v>
                  </c:pt>
                  <c:pt idx="25">
                    <c:v>Suffocation and Breathing Threat</c:v>
                  </c:pt>
                  <c:pt idx="26">
                    <c:v>Assault and Injuries</c:v>
                  </c:pt>
                  <c:pt idx="27">
                    <c:v>Suicide and Self-Inflicted Injury</c:v>
                  </c:pt>
                  <c:pt idx="28">
                    <c:v>Accidental Poisoning</c:v>
                  </c:pt>
                  <c:pt idx="29">
                    <c:v>Undetermined Intent Events</c:v>
                  </c:pt>
                  <c:pt idx="30">
                    <c:v>Fire and Flames</c:v>
                  </c:pt>
                  <c:pt idx="31">
                    <c:v>Other Transport Accidents</c:v>
                  </c:pt>
                  <c:pt idx="32">
                    <c:v>All Others</c:v>
                  </c:pt>
                  <c:pt idx="33">
                    <c:v>Accidental Falls</c:v>
                  </c:pt>
                  <c:pt idx="34">
                    <c:v>Natural and Environmental Factors</c:v>
                  </c:pt>
                  <c:pt idx="35">
                    <c:v>Land Transport Accidents</c:v>
                  </c:pt>
                  <c:pt idx="36">
                    <c:v>Suffocation and Breathing Threat</c:v>
                  </c:pt>
                  <c:pt idx="37">
                    <c:v>Assault and Injuries</c:v>
                  </c:pt>
                  <c:pt idx="38">
                    <c:v>Suicide and Self-Inflicted Injury</c:v>
                  </c:pt>
                  <c:pt idx="39">
                    <c:v>Accidental Poisoning</c:v>
                  </c:pt>
                  <c:pt idx="40">
                    <c:v>Undetermined Intent Events</c:v>
                  </c:pt>
                  <c:pt idx="41">
                    <c:v>Fire and Flames</c:v>
                  </c:pt>
                  <c:pt idx="42">
                    <c:v>Other Transport Accidents</c:v>
                  </c:pt>
                  <c:pt idx="43">
                    <c:v>All Others</c:v>
                  </c:pt>
                  <c:pt idx="44">
                    <c:v>Accidental Falls</c:v>
                  </c:pt>
                  <c:pt idx="45">
                    <c:v>Natural and Environmental Factors</c:v>
                  </c:pt>
                  <c:pt idx="46">
                    <c:v>Land Transport Accidents</c:v>
                  </c:pt>
                  <c:pt idx="47">
                    <c:v>Suffocation and Breathing Threat</c:v>
                  </c:pt>
                  <c:pt idx="48">
                    <c:v>Assault and Injuries</c:v>
                  </c:pt>
                  <c:pt idx="49">
                    <c:v>Suicide and Self-Inflicted Injury</c:v>
                  </c:pt>
                  <c:pt idx="50">
                    <c:v>Accidental Poisoning</c:v>
                  </c:pt>
                  <c:pt idx="51">
                    <c:v>Undetermined Intent Events</c:v>
                  </c:pt>
                  <c:pt idx="52">
                    <c:v>Fire and Flames</c:v>
                  </c:pt>
                  <c:pt idx="53">
                    <c:v>Other Transport Accidents</c:v>
                  </c:pt>
                  <c:pt idx="54">
                    <c:v>All Others</c:v>
                  </c:pt>
                  <c:pt idx="55">
                    <c:v>Accidental Falls</c:v>
                  </c:pt>
                  <c:pt idx="56">
                    <c:v>Natural and Environmental Factors</c:v>
                  </c:pt>
                  <c:pt idx="57">
                    <c:v>Land Transport Accidents</c:v>
                  </c:pt>
                  <c:pt idx="58">
                    <c:v>Suffocation and Breathing Threat</c:v>
                  </c:pt>
                  <c:pt idx="59">
                    <c:v>Assault and Injuries</c:v>
                  </c:pt>
                  <c:pt idx="60">
                    <c:v>Suicide and Self-Inflicted Injury</c:v>
                  </c:pt>
                  <c:pt idx="61">
                    <c:v>Accidental Poisoning</c:v>
                  </c:pt>
                  <c:pt idx="62">
                    <c:v>Undetermined Intent Events</c:v>
                  </c:pt>
                  <c:pt idx="63">
                    <c:v>Fire and Flames</c:v>
                  </c:pt>
                  <c:pt idx="64">
                    <c:v>Other Transport Accidents</c:v>
                  </c:pt>
                  <c:pt idx="65">
                    <c:v>All Others</c:v>
                  </c:pt>
                </c:lvl>
                <c:lvl>
                  <c:pt idx="0">
                    <c:v>Southern Health-Santé Sud </c:v>
                  </c:pt>
                  <c:pt idx="11">
                    <c:v>Winnipeg RHA </c:v>
                  </c:pt>
                  <c:pt idx="22">
                    <c:v>Interlake-Eastern RHA </c:v>
                  </c:pt>
                  <c:pt idx="33">
                    <c:v>Prairie Mountain Health </c:v>
                  </c:pt>
                  <c:pt idx="44">
                    <c:v>Northern Health Region </c:v>
                  </c:pt>
                  <c:pt idx="55">
                    <c:v>Manitoba </c:v>
                  </c:pt>
                </c:lvl>
              </c:multiLvlStrCache>
            </c:multiLvlStrRef>
          </c:cat>
          <c:val>
            <c:numRef>
              <c:f>'graph data_v1'!$I$6:$I$71</c:f>
              <c:numCache>
                <c:formatCode>0.0</c:formatCode>
                <c:ptCount val="66"/>
                <c:pt idx="0">
                  <c:v>5505</c:v>
                </c:pt>
                <c:pt idx="1">
                  <c:v>5505</c:v>
                </c:pt>
                <c:pt idx="2">
                  <c:v>5505</c:v>
                </c:pt>
                <c:pt idx="3">
                  <c:v>5505</c:v>
                </c:pt>
                <c:pt idx="4">
                  <c:v>5505</c:v>
                </c:pt>
                <c:pt idx="5">
                  <c:v>5505</c:v>
                </c:pt>
                <c:pt idx="6">
                  <c:v>5505</c:v>
                </c:pt>
                <c:pt idx="7">
                  <c:v>5505</c:v>
                </c:pt>
                <c:pt idx="8">
                  <c:v>5505</c:v>
                </c:pt>
                <c:pt idx="9">
                  <c:v>5505</c:v>
                </c:pt>
                <c:pt idx="10">
                  <c:v>5505</c:v>
                </c:pt>
                <c:pt idx="11">
                  <c:v>25864</c:v>
                </c:pt>
                <c:pt idx="12">
                  <c:v>25864</c:v>
                </c:pt>
                <c:pt idx="13">
                  <c:v>25864</c:v>
                </c:pt>
                <c:pt idx="14">
                  <c:v>25864</c:v>
                </c:pt>
                <c:pt idx="15">
                  <c:v>25864</c:v>
                </c:pt>
                <c:pt idx="16">
                  <c:v>25864</c:v>
                </c:pt>
                <c:pt idx="17">
                  <c:v>25864</c:v>
                </c:pt>
                <c:pt idx="18">
                  <c:v>25864</c:v>
                </c:pt>
                <c:pt idx="19">
                  <c:v>25864</c:v>
                </c:pt>
                <c:pt idx="20">
                  <c:v>25864</c:v>
                </c:pt>
                <c:pt idx="21">
                  <c:v>25864</c:v>
                </c:pt>
                <c:pt idx="22">
                  <c:v>4865</c:v>
                </c:pt>
                <c:pt idx="23">
                  <c:v>4865</c:v>
                </c:pt>
                <c:pt idx="24">
                  <c:v>4865</c:v>
                </c:pt>
                <c:pt idx="25">
                  <c:v>4865</c:v>
                </c:pt>
                <c:pt idx="26">
                  <c:v>4865</c:v>
                </c:pt>
                <c:pt idx="27">
                  <c:v>4865</c:v>
                </c:pt>
                <c:pt idx="28">
                  <c:v>4865</c:v>
                </c:pt>
                <c:pt idx="29">
                  <c:v>4865</c:v>
                </c:pt>
                <c:pt idx="30">
                  <c:v>4865</c:v>
                </c:pt>
                <c:pt idx="31">
                  <c:v>0</c:v>
                </c:pt>
                <c:pt idx="32">
                  <c:v>4865</c:v>
                </c:pt>
                <c:pt idx="33">
                  <c:v>7733</c:v>
                </c:pt>
                <c:pt idx="34">
                  <c:v>7733</c:v>
                </c:pt>
                <c:pt idx="35">
                  <c:v>7733</c:v>
                </c:pt>
                <c:pt idx="36">
                  <c:v>7733</c:v>
                </c:pt>
                <c:pt idx="37">
                  <c:v>7733</c:v>
                </c:pt>
                <c:pt idx="38">
                  <c:v>7733</c:v>
                </c:pt>
                <c:pt idx="39">
                  <c:v>7733</c:v>
                </c:pt>
                <c:pt idx="40">
                  <c:v>7733</c:v>
                </c:pt>
                <c:pt idx="41">
                  <c:v>7733</c:v>
                </c:pt>
                <c:pt idx="42">
                  <c:v>7733</c:v>
                </c:pt>
                <c:pt idx="43">
                  <c:v>7733</c:v>
                </c:pt>
                <c:pt idx="44">
                  <c:v>4119</c:v>
                </c:pt>
                <c:pt idx="45">
                  <c:v>4119</c:v>
                </c:pt>
                <c:pt idx="46">
                  <c:v>4119</c:v>
                </c:pt>
                <c:pt idx="47">
                  <c:v>4119</c:v>
                </c:pt>
                <c:pt idx="48">
                  <c:v>4119</c:v>
                </c:pt>
                <c:pt idx="49">
                  <c:v>4119</c:v>
                </c:pt>
                <c:pt idx="50">
                  <c:v>4119</c:v>
                </c:pt>
                <c:pt idx="51">
                  <c:v>4119</c:v>
                </c:pt>
                <c:pt idx="52">
                  <c:v>4119</c:v>
                </c:pt>
                <c:pt idx="53">
                  <c:v>4119</c:v>
                </c:pt>
                <c:pt idx="54">
                  <c:v>4119</c:v>
                </c:pt>
                <c:pt idx="55">
                  <c:v>49358</c:v>
                </c:pt>
                <c:pt idx="56">
                  <c:v>49358</c:v>
                </c:pt>
                <c:pt idx="57">
                  <c:v>49358</c:v>
                </c:pt>
                <c:pt idx="58">
                  <c:v>49358</c:v>
                </c:pt>
                <c:pt idx="59">
                  <c:v>49358</c:v>
                </c:pt>
                <c:pt idx="60">
                  <c:v>49358</c:v>
                </c:pt>
                <c:pt idx="61">
                  <c:v>49358</c:v>
                </c:pt>
                <c:pt idx="62">
                  <c:v>49358</c:v>
                </c:pt>
                <c:pt idx="63">
                  <c:v>49358</c:v>
                </c:pt>
                <c:pt idx="64">
                  <c:v>49358</c:v>
                </c:pt>
                <c:pt idx="65">
                  <c:v>49358</c:v>
                </c:pt>
              </c:numCache>
            </c:numRef>
          </c:val>
          <c:extLst>
            <c:ext xmlns:c15="http://schemas.microsoft.com/office/drawing/2012/chart" uri="{02D57815-91ED-43cb-92C2-25804820EDAC}">
              <c15:filteredSeriesTitle>
                <c15:tx>
                  <c:strRef>
                    <c:extLst>
                      <c:ext uri="{02D57815-91ED-43cb-92C2-25804820EDAC}">
                        <c15:formulaRef>
                          <c15:sqref> </c15:sqref>
                        </c15:formulaRef>
                      </c:ext>
                    </c:extLst>
                  </c:strRef>
                </c15:tx>
              </c15:filteredSeriesTitle>
            </c:ext>
            <c:ext xmlns:c16="http://schemas.microsoft.com/office/drawing/2014/chart" uri="{C3380CC4-5D6E-409C-BE32-E72D297353CC}">
              <c16:uniqueId val="{00000004-EE44-4533-BCB3-135381EC96F8}"/>
            </c:ext>
          </c:extLst>
        </c:ser>
        <c:ser>
          <c:idx val="1"/>
          <c:order val="1"/>
          <c:spPr>
            <a:pattFill prst="wdUpDiag">
              <a:fgClr>
                <a:schemeClr val="tx1"/>
              </a:fgClr>
              <a:bgClr>
                <a:schemeClr val="bg1"/>
              </a:bgClr>
            </a:pattFill>
            <a:ln>
              <a:solidFill>
                <a:schemeClr val="tx1"/>
              </a:solidFill>
            </a:ln>
          </c:spPr>
          <c:invertIfNegative val="0"/>
          <c:dLbls>
            <c:numFmt formatCode="#,##0" sourceLinked="0"/>
            <c:spPr>
              <a:noFill/>
              <a:ln>
                <a:noFill/>
              </a:ln>
              <a:effectLst/>
            </c:spPr>
            <c:txPr>
              <a:bodyPr wrap="square" lIns="38100" tIns="19050" rIns="38100" bIns="19050" anchor="ctr">
                <a:spAutoFit/>
              </a:bodyPr>
              <a:lstStyle/>
              <a:p>
                <a:pPr>
                  <a:defRPr sz="1200" b="0">
                    <a:latin typeface="Aptos" panose="020B00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data_v1'!$B$6:$C$71</c:f>
              <c:multiLvlStrCache>
                <c:ptCount val="66"/>
                <c:lvl>
                  <c:pt idx="0">
                    <c:v>Accidental Falls</c:v>
                  </c:pt>
                  <c:pt idx="1">
                    <c:v>Natural and Environmental Factors</c:v>
                  </c:pt>
                  <c:pt idx="2">
                    <c:v>Land Transport Accidents</c:v>
                  </c:pt>
                  <c:pt idx="3">
                    <c:v>Suffocation and Breathing Threat</c:v>
                  </c:pt>
                  <c:pt idx="4">
                    <c:v>Assault and Injuries</c:v>
                  </c:pt>
                  <c:pt idx="5">
                    <c:v>Suicide and Self-Inflicted Injury</c:v>
                  </c:pt>
                  <c:pt idx="6">
                    <c:v>Accidental Poisoning</c:v>
                  </c:pt>
                  <c:pt idx="7">
                    <c:v>Undetermined Intent Events</c:v>
                  </c:pt>
                  <c:pt idx="8">
                    <c:v>Fire and Flames</c:v>
                  </c:pt>
                  <c:pt idx="9">
                    <c:v>Other Transport Accidents</c:v>
                  </c:pt>
                  <c:pt idx="10">
                    <c:v>All Others</c:v>
                  </c:pt>
                  <c:pt idx="11">
                    <c:v>Accidental Falls</c:v>
                  </c:pt>
                  <c:pt idx="12">
                    <c:v>Natural and Environmental Factors</c:v>
                  </c:pt>
                  <c:pt idx="13">
                    <c:v>Land Transport Accidents</c:v>
                  </c:pt>
                  <c:pt idx="14">
                    <c:v>Suffocation and Breathing Threat</c:v>
                  </c:pt>
                  <c:pt idx="15">
                    <c:v>Assault and Injuries</c:v>
                  </c:pt>
                  <c:pt idx="16">
                    <c:v>Suicide and Self-Inflicted Injury</c:v>
                  </c:pt>
                  <c:pt idx="17">
                    <c:v>Accidental Poisoning</c:v>
                  </c:pt>
                  <c:pt idx="18">
                    <c:v>Undetermined Intent Events</c:v>
                  </c:pt>
                  <c:pt idx="19">
                    <c:v>Fire and Flames</c:v>
                  </c:pt>
                  <c:pt idx="20">
                    <c:v>Other Transport Accidents</c:v>
                  </c:pt>
                  <c:pt idx="21">
                    <c:v>All Others</c:v>
                  </c:pt>
                  <c:pt idx="22">
                    <c:v>Accidental Falls</c:v>
                  </c:pt>
                  <c:pt idx="23">
                    <c:v>Natural and Environmental Factors</c:v>
                  </c:pt>
                  <c:pt idx="24">
                    <c:v>Land Transport Accidents</c:v>
                  </c:pt>
                  <c:pt idx="25">
                    <c:v>Suffocation and Breathing Threat</c:v>
                  </c:pt>
                  <c:pt idx="26">
                    <c:v>Assault and Injuries</c:v>
                  </c:pt>
                  <c:pt idx="27">
                    <c:v>Suicide and Self-Inflicted Injury</c:v>
                  </c:pt>
                  <c:pt idx="28">
                    <c:v>Accidental Poisoning</c:v>
                  </c:pt>
                  <c:pt idx="29">
                    <c:v>Undetermined Intent Events</c:v>
                  </c:pt>
                  <c:pt idx="30">
                    <c:v>Fire and Flames</c:v>
                  </c:pt>
                  <c:pt idx="31">
                    <c:v>Other Transport Accidents</c:v>
                  </c:pt>
                  <c:pt idx="32">
                    <c:v>All Others</c:v>
                  </c:pt>
                  <c:pt idx="33">
                    <c:v>Accidental Falls</c:v>
                  </c:pt>
                  <c:pt idx="34">
                    <c:v>Natural and Environmental Factors</c:v>
                  </c:pt>
                  <c:pt idx="35">
                    <c:v>Land Transport Accidents</c:v>
                  </c:pt>
                  <c:pt idx="36">
                    <c:v>Suffocation and Breathing Threat</c:v>
                  </c:pt>
                  <c:pt idx="37">
                    <c:v>Assault and Injuries</c:v>
                  </c:pt>
                  <c:pt idx="38">
                    <c:v>Suicide and Self-Inflicted Injury</c:v>
                  </c:pt>
                  <c:pt idx="39">
                    <c:v>Accidental Poisoning</c:v>
                  </c:pt>
                  <c:pt idx="40">
                    <c:v>Undetermined Intent Events</c:v>
                  </c:pt>
                  <c:pt idx="41">
                    <c:v>Fire and Flames</c:v>
                  </c:pt>
                  <c:pt idx="42">
                    <c:v>Other Transport Accidents</c:v>
                  </c:pt>
                  <c:pt idx="43">
                    <c:v>All Others</c:v>
                  </c:pt>
                  <c:pt idx="44">
                    <c:v>Accidental Falls</c:v>
                  </c:pt>
                  <c:pt idx="45">
                    <c:v>Natural and Environmental Factors</c:v>
                  </c:pt>
                  <c:pt idx="46">
                    <c:v>Land Transport Accidents</c:v>
                  </c:pt>
                  <c:pt idx="47">
                    <c:v>Suffocation and Breathing Threat</c:v>
                  </c:pt>
                  <c:pt idx="48">
                    <c:v>Assault and Injuries</c:v>
                  </c:pt>
                  <c:pt idx="49">
                    <c:v>Suicide and Self-Inflicted Injury</c:v>
                  </c:pt>
                  <c:pt idx="50">
                    <c:v>Accidental Poisoning</c:v>
                  </c:pt>
                  <c:pt idx="51">
                    <c:v>Undetermined Intent Events</c:v>
                  </c:pt>
                  <c:pt idx="52">
                    <c:v>Fire and Flames</c:v>
                  </c:pt>
                  <c:pt idx="53">
                    <c:v>Other Transport Accidents</c:v>
                  </c:pt>
                  <c:pt idx="54">
                    <c:v>All Others</c:v>
                  </c:pt>
                  <c:pt idx="55">
                    <c:v>Accidental Falls</c:v>
                  </c:pt>
                  <c:pt idx="56">
                    <c:v>Natural and Environmental Factors</c:v>
                  </c:pt>
                  <c:pt idx="57">
                    <c:v>Land Transport Accidents</c:v>
                  </c:pt>
                  <c:pt idx="58">
                    <c:v>Suffocation and Breathing Threat</c:v>
                  </c:pt>
                  <c:pt idx="59">
                    <c:v>Assault and Injuries</c:v>
                  </c:pt>
                  <c:pt idx="60">
                    <c:v>Suicide and Self-Inflicted Injury</c:v>
                  </c:pt>
                  <c:pt idx="61">
                    <c:v>Accidental Poisoning</c:v>
                  </c:pt>
                  <c:pt idx="62">
                    <c:v>Undetermined Intent Events</c:v>
                  </c:pt>
                  <c:pt idx="63">
                    <c:v>Fire and Flames</c:v>
                  </c:pt>
                  <c:pt idx="64">
                    <c:v>Other Transport Accidents</c:v>
                  </c:pt>
                  <c:pt idx="65">
                    <c:v>All Others</c:v>
                  </c:pt>
                </c:lvl>
                <c:lvl>
                  <c:pt idx="0">
                    <c:v>Southern Health-Santé Sud </c:v>
                  </c:pt>
                  <c:pt idx="11">
                    <c:v>Winnipeg RHA </c:v>
                  </c:pt>
                  <c:pt idx="22">
                    <c:v>Interlake-Eastern RHA </c:v>
                  </c:pt>
                  <c:pt idx="33">
                    <c:v>Prairie Mountain Health </c:v>
                  </c:pt>
                  <c:pt idx="44">
                    <c:v>Northern Health Region </c:v>
                  </c:pt>
                  <c:pt idx="55">
                    <c:v>Manitoba </c:v>
                  </c:pt>
                </c:lvl>
              </c:multiLvlStrCache>
            </c:multiLvlStrRef>
          </c:cat>
          <c:val>
            <c:numRef>
              <c:f>'graph data_v1'!$H$6:$H$71</c:f>
              <c:numCache>
                <c:formatCode>0.0</c:formatCode>
                <c:ptCount val="66"/>
                <c:pt idx="0">
                  <c:v>6021</c:v>
                </c:pt>
                <c:pt idx="1">
                  <c:v>6021</c:v>
                </c:pt>
                <c:pt idx="2">
                  <c:v>6021</c:v>
                </c:pt>
                <c:pt idx="3">
                  <c:v>6021</c:v>
                </c:pt>
                <c:pt idx="4">
                  <c:v>6021</c:v>
                </c:pt>
                <c:pt idx="5">
                  <c:v>6021</c:v>
                </c:pt>
                <c:pt idx="6">
                  <c:v>6021</c:v>
                </c:pt>
                <c:pt idx="7">
                  <c:v>6021</c:v>
                </c:pt>
                <c:pt idx="8">
                  <c:v>6021</c:v>
                </c:pt>
                <c:pt idx="9">
                  <c:v>6021</c:v>
                </c:pt>
                <c:pt idx="10">
                  <c:v>6021</c:v>
                </c:pt>
                <c:pt idx="11">
                  <c:v>24198</c:v>
                </c:pt>
                <c:pt idx="12">
                  <c:v>24198</c:v>
                </c:pt>
                <c:pt idx="13">
                  <c:v>24198</c:v>
                </c:pt>
                <c:pt idx="14">
                  <c:v>24198</c:v>
                </c:pt>
                <c:pt idx="15">
                  <c:v>24198</c:v>
                </c:pt>
                <c:pt idx="16">
                  <c:v>24198</c:v>
                </c:pt>
                <c:pt idx="17">
                  <c:v>24198</c:v>
                </c:pt>
                <c:pt idx="18">
                  <c:v>24198</c:v>
                </c:pt>
                <c:pt idx="19">
                  <c:v>24198</c:v>
                </c:pt>
                <c:pt idx="20">
                  <c:v>24198</c:v>
                </c:pt>
                <c:pt idx="21">
                  <c:v>24198</c:v>
                </c:pt>
                <c:pt idx="22">
                  <c:v>4727</c:v>
                </c:pt>
                <c:pt idx="23">
                  <c:v>4727</c:v>
                </c:pt>
                <c:pt idx="24">
                  <c:v>4727</c:v>
                </c:pt>
                <c:pt idx="25">
                  <c:v>4727</c:v>
                </c:pt>
                <c:pt idx="26">
                  <c:v>4727</c:v>
                </c:pt>
                <c:pt idx="27">
                  <c:v>4727</c:v>
                </c:pt>
                <c:pt idx="28">
                  <c:v>4727</c:v>
                </c:pt>
                <c:pt idx="29">
                  <c:v>4727</c:v>
                </c:pt>
                <c:pt idx="30">
                  <c:v>4727</c:v>
                </c:pt>
                <c:pt idx="31">
                  <c:v>4727</c:v>
                </c:pt>
                <c:pt idx="32">
                  <c:v>4727</c:v>
                </c:pt>
                <c:pt idx="33">
                  <c:v>8454</c:v>
                </c:pt>
                <c:pt idx="34">
                  <c:v>8454</c:v>
                </c:pt>
                <c:pt idx="35">
                  <c:v>8454</c:v>
                </c:pt>
                <c:pt idx="36">
                  <c:v>8454</c:v>
                </c:pt>
                <c:pt idx="37">
                  <c:v>8454</c:v>
                </c:pt>
                <c:pt idx="38">
                  <c:v>8454</c:v>
                </c:pt>
                <c:pt idx="39">
                  <c:v>8454</c:v>
                </c:pt>
                <c:pt idx="40">
                  <c:v>8454</c:v>
                </c:pt>
                <c:pt idx="41">
                  <c:v>8454</c:v>
                </c:pt>
                <c:pt idx="42">
                  <c:v>8454</c:v>
                </c:pt>
                <c:pt idx="43">
                  <c:v>8454</c:v>
                </c:pt>
                <c:pt idx="44">
                  <c:v>3639</c:v>
                </c:pt>
                <c:pt idx="45">
                  <c:v>3639</c:v>
                </c:pt>
                <c:pt idx="46">
                  <c:v>3639</c:v>
                </c:pt>
                <c:pt idx="47">
                  <c:v>3639</c:v>
                </c:pt>
                <c:pt idx="48">
                  <c:v>3639</c:v>
                </c:pt>
                <c:pt idx="49">
                  <c:v>3639</c:v>
                </c:pt>
                <c:pt idx="50">
                  <c:v>3639</c:v>
                </c:pt>
                <c:pt idx="51">
                  <c:v>3639</c:v>
                </c:pt>
                <c:pt idx="52">
                  <c:v>3639</c:v>
                </c:pt>
                <c:pt idx="53">
                  <c:v>3639</c:v>
                </c:pt>
                <c:pt idx="54">
                  <c:v>3639</c:v>
                </c:pt>
                <c:pt idx="55">
                  <c:v>47930</c:v>
                </c:pt>
                <c:pt idx="56">
                  <c:v>47930</c:v>
                </c:pt>
                <c:pt idx="57">
                  <c:v>47930</c:v>
                </c:pt>
                <c:pt idx="58">
                  <c:v>47930</c:v>
                </c:pt>
                <c:pt idx="59">
                  <c:v>47930</c:v>
                </c:pt>
                <c:pt idx="60">
                  <c:v>47930</c:v>
                </c:pt>
                <c:pt idx="61">
                  <c:v>47930</c:v>
                </c:pt>
                <c:pt idx="62">
                  <c:v>47930</c:v>
                </c:pt>
                <c:pt idx="63">
                  <c:v>47930</c:v>
                </c:pt>
                <c:pt idx="64">
                  <c:v>47930</c:v>
                </c:pt>
                <c:pt idx="65">
                  <c:v>47930</c:v>
                </c:pt>
              </c:numCache>
            </c:numRef>
          </c:val>
          <c:extLst>
            <c:ext xmlns:c15="http://schemas.microsoft.com/office/drawing/2012/chart" uri="{02D57815-91ED-43cb-92C2-25804820EDAC}">
              <c15:filteredSeriesTitle>
                <c15:tx>
                  <c:strRef>
                    <c:extLst>
                      <c:ext uri="{02D57815-91ED-43cb-92C2-25804820EDAC}">
                        <c15:formulaRef>
                          <c15:sqref> </c15:sqref>
                        </c15:formulaRef>
                      </c:ext>
                    </c:extLst>
                  </c:strRef>
                </c15:tx>
              </c15:filteredSeriesTitle>
            </c:ext>
            <c:ext xmlns:c16="http://schemas.microsoft.com/office/drawing/2014/chart" uri="{C3380CC4-5D6E-409C-BE32-E72D297353CC}">
              <c16:uniqueId val="{00000005-EE44-4533-BCB3-135381EC96F8}"/>
            </c:ext>
          </c:extLst>
        </c:ser>
        <c:ser>
          <c:idx val="0"/>
          <c:order val="2"/>
          <c:spPr>
            <a:solidFill>
              <a:schemeClr val="accent1"/>
            </a:solidFill>
            <a:ln>
              <a:solidFill>
                <a:schemeClr val="tx1"/>
              </a:solidFill>
            </a:ln>
          </c:spPr>
          <c:invertIfNegative val="0"/>
          <c:dLbls>
            <c:numFmt formatCode="0%" sourceLinked="0"/>
            <c:spPr>
              <a:noFill/>
              <a:ln>
                <a:noFill/>
              </a:ln>
              <a:effectLst/>
            </c:spPr>
            <c:txPr>
              <a:bodyPr wrap="square" lIns="38100" tIns="19050" rIns="38100" bIns="19050" anchor="ctr">
                <a:spAutoFit/>
              </a:bodyPr>
              <a:lstStyle/>
              <a:p>
                <a:pPr>
                  <a:defRPr sz="1200" b="0">
                    <a:latin typeface="Aptos" panose="020B00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data_v1'!$B$6:$C$71</c:f>
              <c:multiLvlStrCache>
                <c:ptCount val="66"/>
                <c:lvl>
                  <c:pt idx="0">
                    <c:v>Accidental Falls</c:v>
                  </c:pt>
                  <c:pt idx="1">
                    <c:v>Natural and Environmental Factors</c:v>
                  </c:pt>
                  <c:pt idx="2">
                    <c:v>Land Transport Accidents</c:v>
                  </c:pt>
                  <c:pt idx="3">
                    <c:v>Suffocation and Breathing Threat</c:v>
                  </c:pt>
                  <c:pt idx="4">
                    <c:v>Assault and Injuries</c:v>
                  </c:pt>
                  <c:pt idx="5">
                    <c:v>Suicide and Self-Inflicted Injury</c:v>
                  </c:pt>
                  <c:pt idx="6">
                    <c:v>Accidental Poisoning</c:v>
                  </c:pt>
                  <c:pt idx="7">
                    <c:v>Undetermined Intent Events</c:v>
                  </c:pt>
                  <c:pt idx="8">
                    <c:v>Fire and Flames</c:v>
                  </c:pt>
                  <c:pt idx="9">
                    <c:v>Other Transport Accidents</c:v>
                  </c:pt>
                  <c:pt idx="10">
                    <c:v>All Others</c:v>
                  </c:pt>
                  <c:pt idx="11">
                    <c:v>Accidental Falls</c:v>
                  </c:pt>
                  <c:pt idx="12">
                    <c:v>Natural and Environmental Factors</c:v>
                  </c:pt>
                  <c:pt idx="13">
                    <c:v>Land Transport Accidents</c:v>
                  </c:pt>
                  <c:pt idx="14">
                    <c:v>Suffocation and Breathing Threat</c:v>
                  </c:pt>
                  <c:pt idx="15">
                    <c:v>Assault and Injuries</c:v>
                  </c:pt>
                  <c:pt idx="16">
                    <c:v>Suicide and Self-Inflicted Injury</c:v>
                  </c:pt>
                  <c:pt idx="17">
                    <c:v>Accidental Poisoning</c:v>
                  </c:pt>
                  <c:pt idx="18">
                    <c:v>Undetermined Intent Events</c:v>
                  </c:pt>
                  <c:pt idx="19">
                    <c:v>Fire and Flames</c:v>
                  </c:pt>
                  <c:pt idx="20">
                    <c:v>Other Transport Accidents</c:v>
                  </c:pt>
                  <c:pt idx="21">
                    <c:v>All Others</c:v>
                  </c:pt>
                  <c:pt idx="22">
                    <c:v>Accidental Falls</c:v>
                  </c:pt>
                  <c:pt idx="23">
                    <c:v>Natural and Environmental Factors</c:v>
                  </c:pt>
                  <c:pt idx="24">
                    <c:v>Land Transport Accidents</c:v>
                  </c:pt>
                  <c:pt idx="25">
                    <c:v>Suffocation and Breathing Threat</c:v>
                  </c:pt>
                  <c:pt idx="26">
                    <c:v>Assault and Injuries</c:v>
                  </c:pt>
                  <c:pt idx="27">
                    <c:v>Suicide and Self-Inflicted Injury</c:v>
                  </c:pt>
                  <c:pt idx="28">
                    <c:v>Accidental Poisoning</c:v>
                  </c:pt>
                  <c:pt idx="29">
                    <c:v>Undetermined Intent Events</c:v>
                  </c:pt>
                  <c:pt idx="30">
                    <c:v>Fire and Flames</c:v>
                  </c:pt>
                  <c:pt idx="31">
                    <c:v>Other Transport Accidents</c:v>
                  </c:pt>
                  <c:pt idx="32">
                    <c:v>All Others</c:v>
                  </c:pt>
                  <c:pt idx="33">
                    <c:v>Accidental Falls</c:v>
                  </c:pt>
                  <c:pt idx="34">
                    <c:v>Natural and Environmental Factors</c:v>
                  </c:pt>
                  <c:pt idx="35">
                    <c:v>Land Transport Accidents</c:v>
                  </c:pt>
                  <c:pt idx="36">
                    <c:v>Suffocation and Breathing Threat</c:v>
                  </c:pt>
                  <c:pt idx="37">
                    <c:v>Assault and Injuries</c:v>
                  </c:pt>
                  <c:pt idx="38">
                    <c:v>Suicide and Self-Inflicted Injury</c:v>
                  </c:pt>
                  <c:pt idx="39">
                    <c:v>Accidental Poisoning</c:v>
                  </c:pt>
                  <c:pt idx="40">
                    <c:v>Undetermined Intent Events</c:v>
                  </c:pt>
                  <c:pt idx="41">
                    <c:v>Fire and Flames</c:v>
                  </c:pt>
                  <c:pt idx="42">
                    <c:v>Other Transport Accidents</c:v>
                  </c:pt>
                  <c:pt idx="43">
                    <c:v>All Others</c:v>
                  </c:pt>
                  <c:pt idx="44">
                    <c:v>Accidental Falls</c:v>
                  </c:pt>
                  <c:pt idx="45">
                    <c:v>Natural and Environmental Factors</c:v>
                  </c:pt>
                  <c:pt idx="46">
                    <c:v>Land Transport Accidents</c:v>
                  </c:pt>
                  <c:pt idx="47">
                    <c:v>Suffocation and Breathing Threat</c:v>
                  </c:pt>
                  <c:pt idx="48">
                    <c:v>Assault and Injuries</c:v>
                  </c:pt>
                  <c:pt idx="49">
                    <c:v>Suicide and Self-Inflicted Injury</c:v>
                  </c:pt>
                  <c:pt idx="50">
                    <c:v>Accidental Poisoning</c:v>
                  </c:pt>
                  <c:pt idx="51">
                    <c:v>Undetermined Intent Events</c:v>
                  </c:pt>
                  <c:pt idx="52">
                    <c:v>Fire and Flames</c:v>
                  </c:pt>
                  <c:pt idx="53">
                    <c:v>Other Transport Accidents</c:v>
                  </c:pt>
                  <c:pt idx="54">
                    <c:v>All Others</c:v>
                  </c:pt>
                  <c:pt idx="55">
                    <c:v>Accidental Falls</c:v>
                  </c:pt>
                  <c:pt idx="56">
                    <c:v>Natural and Environmental Factors</c:v>
                  </c:pt>
                  <c:pt idx="57">
                    <c:v>Land Transport Accidents</c:v>
                  </c:pt>
                  <c:pt idx="58">
                    <c:v>Suffocation and Breathing Threat</c:v>
                  </c:pt>
                  <c:pt idx="59">
                    <c:v>Assault and Injuries</c:v>
                  </c:pt>
                  <c:pt idx="60">
                    <c:v>Suicide and Self-Inflicted Injury</c:v>
                  </c:pt>
                  <c:pt idx="61">
                    <c:v>Accidental Poisoning</c:v>
                  </c:pt>
                  <c:pt idx="62">
                    <c:v>Undetermined Intent Events</c:v>
                  </c:pt>
                  <c:pt idx="63">
                    <c:v>Fire and Flames</c:v>
                  </c:pt>
                  <c:pt idx="64">
                    <c:v>Other Transport Accidents</c:v>
                  </c:pt>
                  <c:pt idx="65">
                    <c:v>All Others</c:v>
                  </c:pt>
                </c:lvl>
                <c:lvl>
                  <c:pt idx="0">
                    <c:v>Southern Health-Santé Sud </c:v>
                  </c:pt>
                  <c:pt idx="11">
                    <c:v>Winnipeg RHA </c:v>
                  </c:pt>
                  <c:pt idx="22">
                    <c:v>Interlake-Eastern RHA </c:v>
                  </c:pt>
                  <c:pt idx="33">
                    <c:v>Prairie Mountain Health </c:v>
                  </c:pt>
                  <c:pt idx="44">
                    <c:v>Northern Health Region </c:v>
                  </c:pt>
                  <c:pt idx="55">
                    <c:v>Manitoba </c:v>
                  </c:pt>
                </c:lvl>
              </c:multiLvlStrCache>
            </c:multiLvlStrRef>
          </c:cat>
          <c:val>
            <c:numRef>
              <c:f>'graph data_v1'!$G$6:$G$71</c:f>
              <c:numCache>
                <c:formatCode>0.0</c:formatCode>
                <c:ptCount val="66"/>
                <c:pt idx="0">
                  <c:v>5909</c:v>
                </c:pt>
                <c:pt idx="1">
                  <c:v>5909</c:v>
                </c:pt>
                <c:pt idx="2">
                  <c:v>5909</c:v>
                </c:pt>
                <c:pt idx="3">
                  <c:v>5909</c:v>
                </c:pt>
                <c:pt idx="4">
                  <c:v>5909</c:v>
                </c:pt>
                <c:pt idx="5">
                  <c:v>5909</c:v>
                </c:pt>
                <c:pt idx="6">
                  <c:v>5909</c:v>
                </c:pt>
                <c:pt idx="7">
                  <c:v>5909</c:v>
                </c:pt>
                <c:pt idx="8">
                  <c:v>5909</c:v>
                </c:pt>
                <c:pt idx="9">
                  <c:v>5909</c:v>
                </c:pt>
                <c:pt idx="10">
                  <c:v>5909</c:v>
                </c:pt>
                <c:pt idx="11">
                  <c:v>21403</c:v>
                </c:pt>
                <c:pt idx="12">
                  <c:v>21403</c:v>
                </c:pt>
                <c:pt idx="13">
                  <c:v>21403</c:v>
                </c:pt>
                <c:pt idx="14">
                  <c:v>21403</c:v>
                </c:pt>
                <c:pt idx="15">
                  <c:v>21403</c:v>
                </c:pt>
                <c:pt idx="16">
                  <c:v>21403</c:v>
                </c:pt>
                <c:pt idx="17">
                  <c:v>21403</c:v>
                </c:pt>
                <c:pt idx="18">
                  <c:v>21403</c:v>
                </c:pt>
                <c:pt idx="19">
                  <c:v>21403</c:v>
                </c:pt>
                <c:pt idx="20">
                  <c:v>21403</c:v>
                </c:pt>
                <c:pt idx="21">
                  <c:v>21403</c:v>
                </c:pt>
                <c:pt idx="22">
                  <c:v>4723</c:v>
                </c:pt>
                <c:pt idx="23">
                  <c:v>4723</c:v>
                </c:pt>
                <c:pt idx="24">
                  <c:v>4723</c:v>
                </c:pt>
                <c:pt idx="25">
                  <c:v>4723</c:v>
                </c:pt>
                <c:pt idx="26">
                  <c:v>4723</c:v>
                </c:pt>
                <c:pt idx="27">
                  <c:v>4723</c:v>
                </c:pt>
                <c:pt idx="28">
                  <c:v>4723</c:v>
                </c:pt>
                <c:pt idx="29">
                  <c:v>4723</c:v>
                </c:pt>
                <c:pt idx="30">
                  <c:v>4723</c:v>
                </c:pt>
                <c:pt idx="31">
                  <c:v>4723</c:v>
                </c:pt>
                <c:pt idx="32">
                  <c:v>4723</c:v>
                </c:pt>
                <c:pt idx="33">
                  <c:v>9044</c:v>
                </c:pt>
                <c:pt idx="34">
                  <c:v>9044</c:v>
                </c:pt>
                <c:pt idx="35">
                  <c:v>9044</c:v>
                </c:pt>
                <c:pt idx="36">
                  <c:v>9044</c:v>
                </c:pt>
                <c:pt idx="37">
                  <c:v>9044</c:v>
                </c:pt>
                <c:pt idx="38">
                  <c:v>9044</c:v>
                </c:pt>
                <c:pt idx="39">
                  <c:v>9044</c:v>
                </c:pt>
                <c:pt idx="40">
                  <c:v>9044</c:v>
                </c:pt>
                <c:pt idx="41">
                  <c:v>9044</c:v>
                </c:pt>
                <c:pt idx="42">
                  <c:v>9044</c:v>
                </c:pt>
                <c:pt idx="43">
                  <c:v>9044</c:v>
                </c:pt>
                <c:pt idx="44">
                  <c:v>3967</c:v>
                </c:pt>
                <c:pt idx="45">
                  <c:v>3967</c:v>
                </c:pt>
                <c:pt idx="46">
                  <c:v>3967</c:v>
                </c:pt>
                <c:pt idx="47">
                  <c:v>3967</c:v>
                </c:pt>
                <c:pt idx="48">
                  <c:v>3967</c:v>
                </c:pt>
                <c:pt idx="49">
                  <c:v>3967</c:v>
                </c:pt>
                <c:pt idx="50">
                  <c:v>3967</c:v>
                </c:pt>
                <c:pt idx="51">
                  <c:v>3967</c:v>
                </c:pt>
                <c:pt idx="52">
                  <c:v>3967</c:v>
                </c:pt>
                <c:pt idx="53">
                  <c:v>3967</c:v>
                </c:pt>
                <c:pt idx="54">
                  <c:v>3967</c:v>
                </c:pt>
                <c:pt idx="55">
                  <c:v>45768</c:v>
                </c:pt>
                <c:pt idx="56">
                  <c:v>45768</c:v>
                </c:pt>
                <c:pt idx="57">
                  <c:v>45768</c:v>
                </c:pt>
                <c:pt idx="58">
                  <c:v>45768</c:v>
                </c:pt>
                <c:pt idx="59">
                  <c:v>45768</c:v>
                </c:pt>
                <c:pt idx="60">
                  <c:v>45768</c:v>
                </c:pt>
                <c:pt idx="61">
                  <c:v>45768</c:v>
                </c:pt>
                <c:pt idx="62">
                  <c:v>45768</c:v>
                </c:pt>
                <c:pt idx="63">
                  <c:v>45768</c:v>
                </c:pt>
                <c:pt idx="64">
                  <c:v>45768</c:v>
                </c:pt>
                <c:pt idx="65">
                  <c:v>45768</c:v>
                </c:pt>
              </c:numCache>
            </c:numRef>
          </c:val>
          <c:extLst>
            <c:ext xmlns:c15="http://schemas.microsoft.com/office/drawing/2012/chart" uri="{02D57815-91ED-43cb-92C2-25804820EDAC}">
              <c15:filteredSeriesTitle>
                <c15:tx>
                  <c:strRef>
                    <c:extLst>
                      <c:ext uri="{02D57815-91ED-43cb-92C2-25804820EDAC}">
                        <c15:formulaRef>
                          <c15:sqref> </c15:sqref>
                        </c15:formulaRef>
                      </c:ext>
                    </c:extLst>
                  </c:strRef>
                </c15:tx>
              </c15:filteredSeriesTitle>
            </c:ex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defRPr sz="1200" b="0">
                <a:latin typeface="Aptos" panose="020B0004020202020204" pitchFamily="34" charset="0"/>
              </a:defRPr>
            </a:pPr>
            <a:endParaRPr lang="en-US"/>
          </a:p>
        </c:txPr>
        <c:crossAx val="95154176"/>
        <c:crosses val="autoZero"/>
        <c:auto val="1"/>
        <c:lblAlgn val="ctr"/>
        <c:lblOffset val="100"/>
        <c:noMultiLvlLbl val="0"/>
      </c:catAx>
      <c:valAx>
        <c:axId val="95154176"/>
        <c:scaling>
          <c:orientation val="minMax"/>
          <c:min val="0"/>
        </c:scaling>
        <c:delete val="0"/>
        <c:axPos val="b"/>
        <c:numFmt formatCode="0%" sourceLinked="0"/>
        <c:majorTickMark val="out"/>
        <c:minorTickMark val="none"/>
        <c:tickLblPos val="nextTo"/>
        <c:spPr>
          <a:noFill/>
          <a:ln>
            <a:solidFill>
              <a:schemeClr val="tx1"/>
            </a:solidFill>
          </a:ln>
        </c:spPr>
        <c:txPr>
          <a:bodyPr/>
          <a:lstStyle/>
          <a:p>
            <a:pPr>
              <a:defRPr sz="1200" b="0">
                <a:latin typeface="Aptos" panose="020B00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80098656324675832"/>
          <c:y val="9.2951403801797505E-2"/>
          <c:w val="0.14091620636972618"/>
          <c:h val="8.5722309128673013E-2"/>
        </c:manualLayout>
      </c:layout>
      <c:overlay val="0"/>
      <c:spPr>
        <a:solidFill>
          <a:schemeClr val="bg1"/>
        </a:solidFill>
        <a:ln>
          <a:solidFill>
            <a:schemeClr val="tx1"/>
          </a:solidFill>
        </a:ln>
      </c:spPr>
      <c:txPr>
        <a:bodyPr/>
        <a:lstStyle/>
        <a:p>
          <a:pPr>
            <a:defRPr sz="1200" b="0">
              <a:latin typeface="Aptos" panose="020B00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47ABEBE8-47B5-47A3-8D02-764807B1341D}">
  <sheetPr>
    <tabColor rgb="FFFFFF00"/>
  </sheetPr>
  <sheetViews>
    <sheetView tabSelected="1" zoomScale="65" workbookViewId="0" zoomToFit="1"/>
  </sheetViews>
  <pageMargins left="0.7" right="0.7" top="0.75" bottom="0.75"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F3DE474B-6643-4A13-B949-A44AEC38569F}">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BC233734-E9A9-4D13-9B40-7F2E63897528}">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3F9CDAB2-580D-4EB2-864B-8C1570C61B46}">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34027A6A-A933-40E4-A095-4EF4DCE142B6}">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BB6D9909-4CCF-4B58-8B4B-DE13F1C0F839}">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7.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workbookViewId="0"/>
  </sheetViews>
  <pageMargins left="0.7" right="0.7" top="0.75" bottom="0.75" header="0.31496062992126" footer="0.31496062992126"/>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reasons for injury hospitalization in Manitoba for the years 2012/13, 2017/18, and 2022/23. The average annual crude percentage of hospitalizations attributed to each cause is displayed for each time period. Each region has three bars, one for each year. Causes of hospitalizations include accidental falls, natural and environmental factors, land transport accidents, suffocation and breathing threat, assault and injuries, suicide and self-inflicted injury, accidental poisoning, undetermined intent events, fire and flames, other transport accidents, all others. ">
          <a:extLst>
            <a:ext uri="{FF2B5EF4-FFF2-40B4-BE49-F238E27FC236}">
              <a16:creationId xmlns:a16="http://schemas.microsoft.com/office/drawing/2014/main" id="{B0E1A463-B8EF-03B3-872D-DB5B5F3E4461}"/>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0.00218</cdr:x>
      <cdr:y>0.94211</cdr:y>
    </cdr:from>
    <cdr:to>
      <cdr:x>1</cdr:x>
      <cdr:y>0.9868</cdr:y>
    </cdr:to>
    <cdr:sp macro="" textlink="">
      <cdr:nvSpPr>
        <cdr:cNvPr id="3" name="Text Box 4"/>
        <cdr:cNvSpPr txBox="1">
          <a:spLocks xmlns:a="http://schemas.openxmlformats.org/drawingml/2006/main" noChangeArrowheads="1"/>
        </cdr:cNvSpPr>
      </cdr:nvSpPr>
      <cdr:spPr bwMode="auto">
        <a:xfrm xmlns:a="http://schemas.openxmlformats.org/drawingml/2006/main">
          <a:off x="17369" y="10092628"/>
          <a:ext cx="7950013" cy="4787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9,044; T2 = 8,454; T3 = 7,733</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7.39: Reasons for Injury Hospitalization in Prairie Mountain Health, 2008/09-2012/13, 2013/14-2017/18, and 218/19-2022/23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hospitalization (all ages)</a:t>
          </a: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reasons for injury hospitalization in Northern region for the years 2012/13, 2017/18, and 2022/23. The average annual crude percentage of hospitalizations attributed to each cause is displayed for each time period. Each region has three bars, one for each year. Causes of hospitalizations include accidental falls, natural and environmental factors, land transport accidents, suffocation and breathing threat, assault and injuries, suicide and self-inflicted injury, accidental poisoning, undetermined intent events, fire and flames, other transport accidents, all others. ">
          <a:extLst>
            <a:ext uri="{FF2B5EF4-FFF2-40B4-BE49-F238E27FC236}">
              <a16:creationId xmlns:a16="http://schemas.microsoft.com/office/drawing/2014/main" id="{7DC0E58C-CC3A-5951-BB89-141E0211CA51}"/>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0.00218</cdr:x>
      <cdr:y>0.94525</cdr:y>
    </cdr:from>
    <cdr:to>
      <cdr:x>1</cdr:x>
      <cdr:y>0.98304</cdr:y>
    </cdr:to>
    <cdr:sp macro="" textlink="">
      <cdr:nvSpPr>
        <cdr:cNvPr id="3" name="Text Box 4"/>
        <cdr:cNvSpPr txBox="1">
          <a:spLocks xmlns:a="http://schemas.openxmlformats.org/drawingml/2006/main" noChangeArrowheads="1"/>
        </cdr:cNvSpPr>
      </cdr:nvSpPr>
      <cdr:spPr bwMode="auto">
        <a:xfrm xmlns:a="http://schemas.openxmlformats.org/drawingml/2006/main">
          <a:off x="17369" y="10126247"/>
          <a:ext cx="7950013" cy="40491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3,967; T2 = 3,639; T3 = 4,119</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7.40: Reasons for Injury Hospitalization in Northern Health Region, 2008/09-2012/13, 2013/14-2017/18, and 218/19-2022/23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hospitalization (all ages)</a:t>
          </a: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6381750" cy="8582025"/>
    <xdr:graphicFrame macro="">
      <xdr:nvGraphicFramePr>
        <xdr:cNvPr id="2" name="Chart 1" descr="This figure presents adjusted rates of X in XXXX, YYYY and ZZZZ. The rate for Southern was X in XXXX, Y in YYYY, Z in ZZZZ. The rate in Winnipeg RHA was … (X or suppressed) in XXXX, …(Y or suppressed) in YYYY, …(Z or suppressed) in ZZZZ. The rate in Interlake-Eastern was … (X or suppressed) in XXXX, …(Y or suppressed) in YYYY, …(Z or suppressed) in ZZZZ. The rate in Prairie Mountain was … (X or suppressed) in XXXX, …(Y or suppressed) in YYYY, …(Z or suppressed) in ZZZZ. The rate in Northern was … (X or suppressed) in XXXX, …(Y or suppressed) in YYYY, …(Z or suppressed) in ZZZZ. The rate in Manitoba was X in XXXX, Y in YYYY, Z in ZZZZ. The Manitoba rate was significantly lower than the rate in X, Y, Z regions in X, Y, Z time periods. The Manitoba rate was significantly higher than the rate in X, Y, Z regions in X, Y, Z time periods.">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0.00218</cdr:x>
      <cdr:y>0.97558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12" y="8372475"/>
          <a:ext cx="6367838" cy="2095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ptos" panose="020B0004020202020204" pitchFamily="34" charset="0"/>
              <a:ea typeface="Segoe UI" pitchFamily="34" charset="0"/>
              <a:cs typeface="Segoe UI" pitchFamily="34" charset="0"/>
            </a:rPr>
            <a:t>s            data suppressed due to small numbers</a:t>
          </a:r>
        </a:p>
        <a:p xmlns:a="http://schemas.openxmlformats.org/drawingml/2006/main">
          <a:pPr algn="l" rtl="0">
            <a:defRPr sz="1000"/>
          </a:pPr>
          <a:endParaRPr lang="en-CA" sz="1050" b="0" i="0" u="none" strike="noStrike" baseline="0">
            <a:solidFill>
              <a:schemeClr val="tx1"/>
            </a:solidFill>
            <a:latin typeface="Aptos" panose="020B0004020202020204" pitchFamily="34" charset="0"/>
          </a:endParaRPr>
        </a:p>
      </cdr:txBody>
    </cdr:sp>
  </cdr:relSizeAnchor>
  <cdr:relSizeAnchor xmlns:cdr="http://schemas.openxmlformats.org/drawingml/2006/chartDrawing">
    <cdr:from>
      <cdr:x>0</cdr:x>
      <cdr:y>3.18142E-7</cdr:y>
    </cdr:from>
    <cdr:to>
      <cdr:x>1</cdr:x>
      <cdr:y>0.09848</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65875" cy="61912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ptos" panose="020B0004020202020204" pitchFamily="34" charset="0"/>
              <a:ea typeface="Segoe UI" pitchFamily="34" charset="0"/>
              <a:cs typeface="Segoe UI" pitchFamily="34" charset="0"/>
            </a:rPr>
            <a:t>Most Common Causes of Inpatient Hospitalizations in Acute Care Facilities by Health Region, 2012/13, 2017/18, and 2022/23</a:t>
          </a:r>
        </a:p>
        <a:p xmlns:a="http://schemas.openxmlformats.org/drawingml/2006/main">
          <a:pPr algn="l"/>
          <a:r>
            <a:rPr lang="en-CA" sz="1200" b="0" baseline="0">
              <a:solidFill>
                <a:schemeClr val="tx1"/>
              </a:solidFill>
              <a:latin typeface="Aptos" panose="020B0004020202020204" pitchFamily="34" charset="0"/>
              <a:ea typeface="Segoe UI" pitchFamily="34" charset="0"/>
              <a:cs typeface="Segoe UI" pitchFamily="34" charset="0"/>
            </a:rPr>
            <a:t>Annual crude percent of hospitalizations (all ages)</a:t>
          </a:r>
        </a:p>
        <a:p xmlns:a="http://schemas.openxmlformats.org/drawingml/2006/main">
          <a:pPr algn="l"/>
          <a:endParaRPr lang="en-CA" sz="1200" b="0" baseline="0">
            <a:solidFill>
              <a:schemeClr val="tx1"/>
            </a:solidFill>
            <a:latin typeface="Aptos" panose="020B0004020202020204" pitchFamily="34" charset="0"/>
            <a:ea typeface="Segoe UI" pitchFamily="34" charset="0"/>
            <a:cs typeface="Segoe UI" pitchFamily="34" charset="0"/>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0.00218</cdr:x>
      <cdr:y>0.94943</cdr:y>
    </cdr:from>
    <cdr:to>
      <cdr:x>1</cdr:x>
      <cdr:y>0.98536</cdr:y>
    </cdr:to>
    <cdr:sp macro="" textlink="">
      <cdr:nvSpPr>
        <cdr:cNvPr id="3" name="Text Box 4"/>
        <cdr:cNvSpPr txBox="1">
          <a:spLocks xmlns:a="http://schemas.openxmlformats.org/drawingml/2006/main" noChangeArrowheads="1"/>
        </cdr:cNvSpPr>
      </cdr:nvSpPr>
      <cdr:spPr bwMode="auto">
        <a:xfrm xmlns:a="http://schemas.openxmlformats.org/drawingml/2006/main">
          <a:off x="17369" y="10171070"/>
          <a:ext cx="7950013" cy="384871"/>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lang="en-CA" sz="1050" b="0" i="0" baseline="0">
              <a:effectLst/>
              <a:latin typeface="Arial" panose="020B0604020202020204" pitchFamily="34" charset="0"/>
              <a:ea typeface="+mn-ea"/>
              <a:cs typeface="Arial" panose="020B0604020202020204" pitchFamily="34" charset="0"/>
            </a:rPr>
            <a:t>*             denominators: T1 = 45,768; T2 = 47,930; T3 = 49,358</a:t>
          </a:r>
          <a:endParaRPr lang="en-US" sz="1050">
            <a:effectLst/>
            <a:latin typeface="Arial" panose="020B0604020202020204"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7.35: Most Common Reasons for Injury Hospitalization in Manitoba, 2008/09-2012/13, 2013/14-2017/18, and 218/19-2022/23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hospitalization (all ages)</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reasons for injury hospitalization in Southern Health-Santé Sud for the years 2012/13, 2017/18, and 2022/23. The average annual crude percentage of hospitalizations attributed to each cause is displayed for each time period. Each region has three bars, one for each year. Causes of hospitalizations include accidental falls, natural and environmental factors, land transport accidents, suffocation and breathing threat, assault and injuries, suicide and self-inflicted injury, accidental poisoning, undetermined intent events, fire and flames, other transport accidents, all others. ">
          <a:extLst>
            <a:ext uri="{FF2B5EF4-FFF2-40B4-BE49-F238E27FC236}">
              <a16:creationId xmlns:a16="http://schemas.microsoft.com/office/drawing/2014/main" id="{97B196F6-A0E3-B504-A7B9-FCE6717E3B92}"/>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0.00218</cdr:x>
      <cdr:y>0.93897</cdr:y>
    </cdr:from>
    <cdr:to>
      <cdr:x>1</cdr:x>
      <cdr:y>0.97803</cdr:y>
    </cdr:to>
    <cdr:sp macro="" textlink="">
      <cdr:nvSpPr>
        <cdr:cNvPr id="3" name="Text Box 4"/>
        <cdr:cNvSpPr txBox="1">
          <a:spLocks xmlns:a="http://schemas.openxmlformats.org/drawingml/2006/main" noChangeArrowheads="1"/>
        </cdr:cNvSpPr>
      </cdr:nvSpPr>
      <cdr:spPr bwMode="auto">
        <a:xfrm xmlns:a="http://schemas.openxmlformats.org/drawingml/2006/main">
          <a:off x="17369" y="10059011"/>
          <a:ext cx="7950013" cy="41848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5,909; T2 = 6,021; T3 = 5,505</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7.36: Reasons for Injury Hospitalization in Southern Health-Santé Sud, 2008/09-2012/13, 2013/14-2017/18, and 218/19-2022/23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hospitalization (all ages)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reasons for injury hospitalization in Winnipeg for the years 2012/13, 2017/18, and 2022/23. The average annual crude percentage of hospitalizations attributed to each cause is displayed for each time period. Each region has three bars, one for each year. Causes of hospitalizations include accidental falls, natural and environmental factors, land transport accidents, suffocation and breathing threat, assault and injuries, suicide and self-inflicted injury, accidental poisoning, undetermined intent events, fire and flames, other transport accidents, all others. ">
          <a:extLst>
            <a:ext uri="{FF2B5EF4-FFF2-40B4-BE49-F238E27FC236}">
              <a16:creationId xmlns:a16="http://schemas.microsoft.com/office/drawing/2014/main" id="{552B1E61-C3C1-B0EC-8773-72BEE9D8E5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0.00218</cdr:x>
      <cdr:y>0.94106</cdr:y>
    </cdr:from>
    <cdr:to>
      <cdr:x>1</cdr:x>
      <cdr:y>0.98179</cdr:y>
    </cdr:to>
    <cdr:sp macro="" textlink="">
      <cdr:nvSpPr>
        <cdr:cNvPr id="3" name="Text Box 4"/>
        <cdr:cNvSpPr txBox="1">
          <a:spLocks xmlns:a="http://schemas.openxmlformats.org/drawingml/2006/main" noChangeArrowheads="1"/>
        </cdr:cNvSpPr>
      </cdr:nvSpPr>
      <cdr:spPr bwMode="auto">
        <a:xfrm xmlns:a="http://schemas.openxmlformats.org/drawingml/2006/main">
          <a:off x="17369" y="10081423"/>
          <a:ext cx="7950013" cy="436323"/>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21,403; T2 = 24,198; T3 = 25,864</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7.37: Reasons for Injury Hospitalization in Winnipeg RHA, 2008/09-2012/13, 2013/14-2017/18, and 218/19-2022/23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hospitalization (all ages)</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reasons for injury hospitalization in Interlake-Eastern for the years 2012/13, 2017/18, and 2022/23. The average annual crude percentage of hospitalizations attributed to each cause is displayed for each time period. Each region has three bars, one for each year. Causes of hospitalizations include accidental falls, natural and environmental factors, land transport accidents, suffocation and breathing threat, assault and injuries, suicide and self-inflicted injury, accidental poisoning, undetermined intent events, fire and flames, other transport accidents, all others. ">
          <a:extLst>
            <a:ext uri="{FF2B5EF4-FFF2-40B4-BE49-F238E27FC236}">
              <a16:creationId xmlns:a16="http://schemas.microsoft.com/office/drawing/2014/main" id="{4D01A8E7-F438-2DC3-FF28-5A5A56A60BF9}"/>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0.00218</cdr:x>
      <cdr:y>0.9442</cdr:y>
    </cdr:from>
    <cdr:to>
      <cdr:x>1</cdr:x>
      <cdr:y>0.9868</cdr:y>
    </cdr:to>
    <cdr:sp macro="" textlink="">
      <cdr:nvSpPr>
        <cdr:cNvPr id="3" name="Text Box 4"/>
        <cdr:cNvSpPr txBox="1">
          <a:spLocks xmlns:a="http://schemas.openxmlformats.org/drawingml/2006/main" noChangeArrowheads="1"/>
        </cdr:cNvSpPr>
      </cdr:nvSpPr>
      <cdr:spPr bwMode="auto">
        <a:xfrm xmlns:a="http://schemas.openxmlformats.org/drawingml/2006/main">
          <a:off x="17369" y="10115041"/>
          <a:ext cx="7950013" cy="45636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4,723; T2 = 4,727; T3 = 4,865</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7.38: Reasons for Injury Hospitalization in Interlake-Eastern RHA, 2008/09-2012/13, 2013/14-2017/18, and 218/19-2022/23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hospitalization (all ages)</a:t>
          </a: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reasons for injury hospitalization in Prairie Mountain Health for the years 2012/13, 2017/18, and 2022/23. The average annual crude percentage of hospitalizations attributed to each cause is displayed for each time period. Each region has three bars, one for each year. Causes of hospitalizations include accidental falls, natural and environmental factors, land transport accidents, suffocation and breathing threat, assault and injuries, suicide and self-inflicted injury, accidental poisoning, undetermined intent events, fire and flames, other transport accidents, all others. ">
          <a:extLst>
            <a:ext uri="{FF2B5EF4-FFF2-40B4-BE49-F238E27FC236}">
              <a16:creationId xmlns:a16="http://schemas.microsoft.com/office/drawing/2014/main" id="{B5B08718-75D5-91EA-4AA2-E73E6066D739}"/>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B3:H14" totalsRowShown="0" headerRowDxfId="8" headerRowBorderDxfId="7" tableBorderDxfId="6" headerRowCellStyle="Main heading X midde">
  <tableColumns count="7">
    <tableColumn id="1" xr3:uid="{13204934-9070-47FA-BCE4-2E126490146A}" name="Region"/>
    <tableColumn id="2" xr3:uid="{9D13B654-D55D-4E61-A4A1-B01F394BFA69}" name="Number observed_x000a_per year in 2012/13" dataDxfId="5">
      <calculatedColumnFormula>IF('Raw Data'!L8="s","s",'Raw Data'!C8)</calculatedColumnFormula>
    </tableColumn>
    <tableColumn id="3" xr3:uid="{E609746C-577D-448D-A2D5-107C5EC3FC4F}" name="Crude _x000a_percent in 2012/13" dataDxfId="4">
      <calculatedColumnFormula>IF('Raw Data'!L8="s","s",'Raw Data'!E8*100)</calculatedColumnFormula>
    </tableColumn>
    <tableColumn id="4" xr3:uid="{E905B87B-6CF6-472D-A463-4DD4DF0F4579}" name="Number observed_x000a_per year in 2017/18" dataDxfId="3">
      <calculatedColumnFormula>IF('Raw Data'!M8="s","s",'Raw Data'!F8)</calculatedColumnFormula>
    </tableColumn>
    <tableColumn id="5" xr3:uid="{42AC696E-0C0F-41CD-87FE-48FEB719A977}" name="Crude _x000a_percent in 2017/18" dataDxfId="2">
      <calculatedColumnFormula>IF('Raw Data'!M8="s","s",'Raw Data'!H8*100)</calculatedColumnFormula>
    </tableColumn>
    <tableColumn id="6" xr3:uid="{98A3EF03-EBD3-4B5B-968D-B7D8D08DA0B7}" name="Number observed_x000a_per year in 2022/23" dataDxfId="1">
      <calculatedColumnFormula>IF('Raw Data'!N8="s","s",'Raw Data'!I8)</calculatedColumnFormula>
    </tableColumn>
    <tableColumn id="12" xr3:uid="{99B711D0-E2B7-4818-8B64-BF6600B64A94}" name="Crude _x000a_percent in 2022/232" dataDxfId="0">
      <calculatedColumnFormula>IF('Raw Data'!N8="s","s",'Raw Data'!K8*100)</calculatedColumnFormula>
    </tableColumn>
  </tableColumns>
  <tableStyleInfo name="Dark Teal 4" showFirstColumn="0"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05A65-469F-4838-81BD-6E2B2347C4CA}">
  <dimension ref="A1:AG73"/>
  <sheetViews>
    <sheetView workbookViewId="0"/>
  </sheetViews>
  <sheetFormatPr defaultRowHeight="14.4" x14ac:dyDescent="0.3"/>
  <cols>
    <col min="1" max="1" width="5.88671875" customWidth="1"/>
    <col min="2" max="2" width="25.5546875" style="10" customWidth="1"/>
    <col min="3" max="3" width="27.88671875" style="10" customWidth="1"/>
    <col min="4" max="4" width="25.5546875" style="10" customWidth="1"/>
    <col min="5" max="5" width="37.6640625" style="10" customWidth="1"/>
    <col min="6" max="6" width="64.88671875" style="10" customWidth="1"/>
    <col min="7" max="7" width="14.88671875" bestFit="1" customWidth="1"/>
    <col min="8" max="8" width="14.88671875" style="11" bestFit="1" customWidth="1"/>
    <col min="9" max="9" width="14.88671875" style="10" bestFit="1" customWidth="1"/>
    <col min="10" max="10" width="10.44140625" style="5" customWidth="1"/>
    <col min="11" max="12" width="11.44140625" style="6" customWidth="1"/>
    <col min="13" max="13" width="15.109375" style="6" customWidth="1"/>
    <col min="14" max="14" width="2.5546875" style="6" customWidth="1"/>
    <col min="15" max="15" width="9.109375" style="9" bestFit="1" customWidth="1"/>
    <col min="16" max="16" width="11.6640625" style="8" bestFit="1" customWidth="1"/>
    <col min="17" max="17" width="10.6640625" bestFit="1" customWidth="1"/>
    <col min="18" max="18" width="10.44140625" bestFit="1" customWidth="1"/>
    <col min="19" max="19" width="16.33203125" customWidth="1"/>
    <col min="20" max="20" width="12.109375" bestFit="1" customWidth="1"/>
    <col min="21" max="21" width="12.44140625" bestFit="1" customWidth="1"/>
    <col min="22" max="22" width="24.44140625" bestFit="1" customWidth="1"/>
    <col min="23" max="23" width="16.109375" customWidth="1"/>
    <col min="24" max="25" width="16.109375" style="3" customWidth="1"/>
    <col min="26" max="28" width="15.33203125" style="3" bestFit="1" customWidth="1"/>
    <col min="29" max="29" width="2.88671875" style="3" customWidth="1"/>
    <col min="30" max="30" width="14.44140625" style="3" customWidth="1"/>
    <col min="31" max="31" width="12.33203125" style="3" customWidth="1"/>
    <col min="32" max="33" width="15.33203125" style="3" bestFit="1" customWidth="1"/>
  </cols>
  <sheetData>
    <row r="1" spans="1:33" x14ac:dyDescent="0.3">
      <c r="B1" s="12"/>
    </row>
    <row r="2" spans="1:33" x14ac:dyDescent="0.3">
      <c r="B2" s="38"/>
      <c r="C2" s="37"/>
    </row>
    <row r="3" spans="1:33" x14ac:dyDescent="0.3">
      <c r="B3" s="10" t="str">
        <f>'Raw Data'!A4</f>
        <v>Top Ten Causes for Hospitalizations for Injury by RHA &amp; Injury Category, 2008/09-2012/13, 2013/14-2017/18 and 2018/19-2022/23</v>
      </c>
    </row>
    <row r="5" spans="1:33" x14ac:dyDescent="0.3">
      <c r="B5" s="10" t="str">
        <f>'Raw Data'!A6</f>
        <v xml:space="preserve">date:      June 17, 2025 </v>
      </c>
    </row>
    <row r="6" spans="1:33" x14ac:dyDescent="0.3">
      <c r="AF6"/>
      <c r="AG6"/>
    </row>
    <row r="7" spans="1:33" s="2" customFormat="1" x14ac:dyDescent="0.3">
      <c r="A7" s="2" t="s">
        <v>16</v>
      </c>
      <c r="B7" s="1" t="s">
        <v>29</v>
      </c>
      <c r="C7" s="1" t="s">
        <v>28</v>
      </c>
      <c r="D7" s="2" t="s">
        <v>49</v>
      </c>
      <c r="E7" s="1" t="s">
        <v>30</v>
      </c>
      <c r="F7" s="1" t="s">
        <v>27</v>
      </c>
      <c r="G7" s="4" t="s">
        <v>82</v>
      </c>
      <c r="H7" s="4" t="s">
        <v>83</v>
      </c>
      <c r="I7" s="4" t="s">
        <v>84</v>
      </c>
      <c r="J7" s="7"/>
    </row>
    <row r="8" spans="1:33" x14ac:dyDescent="0.3">
      <c r="A8">
        <v>1</v>
      </c>
      <c r="B8" s="12" t="s">
        <v>0</v>
      </c>
      <c r="C8" s="12" t="str">
        <f>IF(OR(G8="s",H8="s",I8="s"),CONCATENATE(D8," (s)"),D8)</f>
        <v>Accidental Falls</v>
      </c>
      <c r="D8" s="12" t="str">
        <f>VLOOKUP(F8,'Labels List'!$A$4:$B$14,2,FALSE)</f>
        <v>Accidental Falls</v>
      </c>
      <c r="E8" s="12" t="str">
        <f>'Raw Data'!A8</f>
        <v>SO Southern Health-Sante Sud</v>
      </c>
      <c r="F8" s="12" t="str">
        <f>'Raw Data'!B8</f>
        <v>03 Accidental Falls</v>
      </c>
      <c r="G8" s="33">
        <f>IF('Raw Data'!L8="s","s",'Raw Data'!D8)</f>
        <v>50.160771703999998</v>
      </c>
      <c r="H8" s="33">
        <f>IF('Raw Data'!M8="s","s",'Raw Data'!G8)</f>
        <v>52.798538448999999</v>
      </c>
      <c r="I8" s="33">
        <f>IF('Raw Data'!N8="S","s",'Raw Data'!J8)</f>
        <v>54.604904632</v>
      </c>
      <c r="J8" s="6"/>
      <c r="K8" s="13"/>
      <c r="L8"/>
      <c r="M8" s="12"/>
      <c r="N8"/>
      <c r="O8"/>
      <c r="P8"/>
      <c r="R8" s="3"/>
      <c r="S8" s="3"/>
      <c r="T8" s="3"/>
      <c r="U8" s="3"/>
      <c r="V8" s="3"/>
      <c r="W8" s="3"/>
      <c r="Z8"/>
      <c r="AA8"/>
      <c r="AB8"/>
      <c r="AC8"/>
      <c r="AD8"/>
      <c r="AE8"/>
      <c r="AF8"/>
      <c r="AG8"/>
    </row>
    <row r="9" spans="1:33" x14ac:dyDescent="0.3">
      <c r="C9" s="12" t="str">
        <f t="shared" ref="C9:C72" si="0">IF(OR(G9="s",H9="s",I9="s"),CONCATENATE(D9," (s)"),D9)</f>
        <v>Natural and Environmental Factors</v>
      </c>
      <c r="D9" s="12" t="str">
        <f>VLOOKUP(F9,'Labels List'!$A$4:$B$14,2,FALSE)</f>
        <v>Natural and Environmental Factors</v>
      </c>
      <c r="E9" s="12" t="str">
        <f>'Raw Data'!A9</f>
        <v>SO Southern Health-Sante Sud</v>
      </c>
      <c r="F9" s="12" t="str">
        <f>'Raw Data'!B9</f>
        <v>08 Accidents Due to Natural and Environmental Factors</v>
      </c>
      <c r="G9" s="33">
        <f>IF('Raw Data'!L9="s","s",'Raw Data'!D9)</f>
        <v>17.684887459999999</v>
      </c>
      <c r="H9" s="33">
        <f>IF('Raw Data'!M9="s","s",'Raw Data'!G9)</f>
        <v>16.807839228999999</v>
      </c>
      <c r="I9" s="33">
        <f>IF('Raw Data'!N9="S","s",'Raw Data'!J9)</f>
        <v>15.422343324</v>
      </c>
      <c r="J9" s="6"/>
      <c r="K9" s="13"/>
      <c r="L9"/>
      <c r="M9" s="12"/>
      <c r="N9"/>
      <c r="O9"/>
      <c r="P9"/>
      <c r="R9" s="3"/>
      <c r="S9" s="3"/>
      <c r="T9" s="3"/>
      <c r="U9" s="3"/>
      <c r="V9" s="3"/>
      <c r="W9" s="3"/>
      <c r="Z9"/>
      <c r="AA9"/>
      <c r="AB9"/>
      <c r="AC9"/>
      <c r="AD9"/>
      <c r="AE9"/>
      <c r="AF9"/>
      <c r="AG9"/>
    </row>
    <row r="10" spans="1:33" x14ac:dyDescent="0.3">
      <c r="C10" s="12" t="str">
        <f t="shared" si="0"/>
        <v>Land Transport Accidents</v>
      </c>
      <c r="D10" s="12" t="str">
        <f>VLOOKUP(F10,'Labels List'!$A$4:$B$14,2,FALSE)</f>
        <v>Land Transport Accidents</v>
      </c>
      <c r="E10" s="12" t="str">
        <f>'Raw Data'!A10</f>
        <v>SO Southern Health-Sante Sud</v>
      </c>
      <c r="F10" s="12" t="str">
        <f>'Raw Data'!B10</f>
        <v>01 Land Transport Accidents</v>
      </c>
      <c r="G10" s="33">
        <f>IF('Raw Data'!L10="s","s",'Raw Data'!D10)</f>
        <v>16.838720596000002</v>
      </c>
      <c r="H10" s="33">
        <f>IF('Raw Data'!M10="s","s",'Raw Data'!G10)</f>
        <v>15.113768477000001</v>
      </c>
      <c r="I10" s="33">
        <f>IF('Raw Data'!N10="S","s",'Raw Data'!J10)</f>
        <v>13.242506812</v>
      </c>
      <c r="J10" s="6"/>
      <c r="K10" s="13"/>
      <c r="L10"/>
      <c r="M10" s="12"/>
      <c r="N10"/>
      <c r="O10"/>
      <c r="P10"/>
      <c r="R10" s="3"/>
      <c r="S10" s="3"/>
      <c r="T10" s="3"/>
      <c r="U10" s="3"/>
      <c r="V10" s="3"/>
      <c r="W10" s="3"/>
      <c r="Z10"/>
      <c r="AA10"/>
      <c r="AB10"/>
      <c r="AC10"/>
      <c r="AD10"/>
      <c r="AE10"/>
      <c r="AF10"/>
      <c r="AG10"/>
    </row>
    <row r="11" spans="1:33" x14ac:dyDescent="0.3">
      <c r="C11" s="12" t="str">
        <f t="shared" si="0"/>
        <v>Suffocation and Breathing Threat</v>
      </c>
      <c r="D11" s="12" t="str">
        <f>VLOOKUP(F11,'Labels List'!$A$4:$B$14,2,FALSE)</f>
        <v>Suffocation and Breathing Threat</v>
      </c>
      <c r="E11" s="12" t="str">
        <f>'Raw Data'!A11</f>
        <v>SO Southern Health-Sante Sud</v>
      </c>
      <c r="F11" s="12" t="str">
        <f>'Raw Data'!B11</f>
        <v>06 Accidental Suffocation, Choking and Other Threats to Breathing</v>
      </c>
      <c r="G11" s="33">
        <f>IF('Raw Data'!L11="s","s",'Raw Data'!D11)</f>
        <v>0.69385682859999998</v>
      </c>
      <c r="H11" s="33">
        <f>IF('Raw Data'!M11="s","s",'Raw Data'!G11)</f>
        <v>3.9860488291</v>
      </c>
      <c r="I11" s="33">
        <f>IF('Raw Data'!N11="S","s",'Raw Data'!J11)</f>
        <v>6.6121707539000001</v>
      </c>
      <c r="J11" s="6"/>
      <c r="K11" s="13"/>
      <c r="L11"/>
      <c r="M11" s="12"/>
      <c r="N11"/>
      <c r="O11"/>
      <c r="P11"/>
      <c r="R11" s="3"/>
      <c r="S11" s="3"/>
      <c r="T11" s="3"/>
      <c r="U11" s="3"/>
      <c r="V11" s="3"/>
      <c r="W11" s="3"/>
      <c r="Z11"/>
      <c r="AA11"/>
      <c r="AB11"/>
      <c r="AC11"/>
      <c r="AD11"/>
      <c r="AE11"/>
      <c r="AF11"/>
      <c r="AG11"/>
    </row>
    <row r="12" spans="1:33" x14ac:dyDescent="0.3">
      <c r="C12" s="12" t="str">
        <f t="shared" si="0"/>
        <v>Assault and Injuries</v>
      </c>
      <c r="D12" s="12" t="str">
        <f>VLOOKUP(F12,'Labels List'!$A$4:$B$14,2,FALSE)</f>
        <v>Assault and Injuries</v>
      </c>
      <c r="E12" s="12" t="str">
        <f>'Raw Data'!A12</f>
        <v>SO Southern Health-Sante Sud</v>
      </c>
      <c r="F12" s="12" t="str">
        <f>'Raw Data'!B12</f>
        <v>10 Assault and Injuries Inflicted by Others</v>
      </c>
      <c r="G12" s="33">
        <f>IF('Raw Data'!L12="s","s",'Raw Data'!D12)</f>
        <v>3.5708241665</v>
      </c>
      <c r="H12" s="33">
        <f>IF('Raw Data'!M12="s","s",'Raw Data'!G12)</f>
        <v>2.9064939379000001</v>
      </c>
      <c r="I12" s="33">
        <f>IF('Raw Data'!N12="S","s",'Raw Data'!J12)</f>
        <v>2.9791099001000001</v>
      </c>
      <c r="J12" s="6"/>
      <c r="K12" s="13"/>
      <c r="L12"/>
      <c r="M12" s="12"/>
      <c r="N12"/>
      <c r="O12"/>
      <c r="P12"/>
      <c r="R12" s="3"/>
      <c r="S12" s="3"/>
      <c r="T12" s="3"/>
      <c r="U12" s="3"/>
      <c r="V12" s="3"/>
      <c r="W12" s="3"/>
      <c r="Z12"/>
      <c r="AA12"/>
      <c r="AB12"/>
      <c r="AC12"/>
      <c r="AD12"/>
      <c r="AE12"/>
      <c r="AF12"/>
      <c r="AG12"/>
    </row>
    <row r="13" spans="1:33" x14ac:dyDescent="0.3">
      <c r="C13" s="12" t="str">
        <f t="shared" si="0"/>
        <v>Suicide and Self-Inflicted Injury</v>
      </c>
      <c r="D13" s="12" t="str">
        <f>VLOOKUP(F13,'Labels List'!$A$4:$B$14,2,FALSE)</f>
        <v>Suicide and Self-Inflicted Injury</v>
      </c>
      <c r="E13" s="12" t="str">
        <f>'Raw Data'!A13</f>
        <v>SO Southern Health-Sante Sud</v>
      </c>
      <c r="F13" s="12" t="str">
        <f>'Raw Data'!B13</f>
        <v>09 Suicide and Self-Inflicted Injury</v>
      </c>
      <c r="G13" s="33">
        <f>IF('Raw Data'!L13="s","s",'Raw Data'!D13)</f>
        <v>5.1954645456000002</v>
      </c>
      <c r="H13" s="33">
        <f>IF('Raw Data'!M13="s","s",'Raw Data'!G13)</f>
        <v>3.7203122405000002</v>
      </c>
      <c r="I13" s="33">
        <f>IF('Raw Data'!N13="S","s",'Raw Data'!J13)</f>
        <v>3.5422343324000001</v>
      </c>
      <c r="J13" s="6"/>
      <c r="K13" s="13"/>
      <c r="L13"/>
      <c r="M13" s="12"/>
      <c r="N13"/>
      <c r="O13"/>
      <c r="P13"/>
      <c r="R13" s="3"/>
      <c r="S13" s="3"/>
      <c r="T13" s="3"/>
      <c r="U13" s="3"/>
      <c r="V13" s="3"/>
      <c r="W13" s="3"/>
      <c r="Z13"/>
      <c r="AA13"/>
      <c r="AB13"/>
      <c r="AC13"/>
      <c r="AD13"/>
      <c r="AE13"/>
      <c r="AF13"/>
      <c r="AG13"/>
    </row>
    <row r="14" spans="1:33" x14ac:dyDescent="0.3">
      <c r="C14" s="12" t="str">
        <f t="shared" si="0"/>
        <v>Accidental Poisoning</v>
      </c>
      <c r="D14" s="12" t="str">
        <f>VLOOKUP(F14,'Labels List'!$A$4:$B$14,2,FALSE)</f>
        <v>Accidental Poisoning</v>
      </c>
      <c r="E14" s="12" t="str">
        <f>'Raw Data'!A14</f>
        <v>SO Southern Health-Sante Sud</v>
      </c>
      <c r="F14" s="12" t="str">
        <f>'Raw Data'!B14</f>
        <v>04 Accidental Poisoning</v>
      </c>
      <c r="G14" s="33">
        <f>IF('Raw Data'!L14="s","s",'Raw Data'!D14)</f>
        <v>2.5723472669</v>
      </c>
      <c r="H14" s="33">
        <f>IF('Raw Data'!M14="s","s",'Raw Data'!G14)</f>
        <v>2.3584122238999998</v>
      </c>
      <c r="I14" s="33">
        <f>IF('Raw Data'!N14="S","s",'Raw Data'!J14)</f>
        <v>1.7983651225999999</v>
      </c>
      <c r="J14" s="6"/>
      <c r="K14" s="13"/>
      <c r="L14"/>
      <c r="M14" s="12"/>
      <c r="N14"/>
      <c r="O14"/>
      <c r="P14"/>
      <c r="R14" s="3"/>
      <c r="S14" s="3"/>
      <c r="T14" s="3"/>
      <c r="U14" s="3"/>
      <c r="V14" s="3"/>
      <c r="W14" s="3"/>
      <c r="Z14"/>
      <c r="AA14"/>
      <c r="AB14"/>
      <c r="AC14"/>
      <c r="AD14"/>
      <c r="AE14"/>
      <c r="AF14"/>
      <c r="AG14"/>
    </row>
    <row r="15" spans="1:33" x14ac:dyDescent="0.3">
      <c r="C15" s="12" t="str">
        <f t="shared" si="0"/>
        <v>Undetermined Intent Events</v>
      </c>
      <c r="D15" s="12" t="str">
        <f>VLOOKUP(F15,'Labels List'!$A$4:$B$14,2,FALSE)</f>
        <v>Undetermined Intent Events</v>
      </c>
      <c r="E15" s="12" t="str">
        <f>'Raw Data'!A15</f>
        <v>SO Southern Health-Sante Sud</v>
      </c>
      <c r="F15" s="12" t="str">
        <f>'Raw Data'!B15</f>
        <v>11 Event of Undetermined Intent</v>
      </c>
      <c r="G15" s="33">
        <f>IF('Raw Data'!L15="s","s",'Raw Data'!D15)</f>
        <v>1.0154002368999999</v>
      </c>
      <c r="H15" s="33">
        <f>IF('Raw Data'!M15="s","s",'Raw Data'!G15)</f>
        <v>1.1792061118999999</v>
      </c>
      <c r="I15" s="33">
        <f>IF('Raw Data'!N15="S","s",'Raw Data'!J15)</f>
        <v>0.74477747500000002</v>
      </c>
      <c r="J15" s="6"/>
      <c r="K15" s="13"/>
      <c r="L15"/>
      <c r="M15" s="12"/>
      <c r="N15"/>
      <c r="O15"/>
      <c r="P15"/>
      <c r="R15" s="3"/>
      <c r="S15" s="3"/>
      <c r="T15" s="3"/>
      <c r="U15" s="3"/>
      <c r="V15" s="3"/>
      <c r="W15" s="3"/>
      <c r="Z15"/>
      <c r="AA15"/>
      <c r="AB15"/>
      <c r="AC15"/>
      <c r="AD15"/>
      <c r="AE15"/>
      <c r="AF15"/>
      <c r="AG15"/>
    </row>
    <row r="16" spans="1:33" x14ac:dyDescent="0.3">
      <c r="C16" s="12" t="str">
        <f t="shared" si="0"/>
        <v>Fire and Flames</v>
      </c>
      <c r="D16" s="12" t="str">
        <f>VLOOKUP(F16,'Labels List'!$A$4:$B$14,2,FALSE)</f>
        <v>Fire and Flames</v>
      </c>
      <c r="E16" s="12" t="str">
        <f>'Raw Data'!A16</f>
        <v>SO Southern Health-Sante Sud</v>
      </c>
      <c r="F16" s="12" t="str">
        <f>'Raw Data'!B16</f>
        <v>07 Accidents Caused by Fire and Flames</v>
      </c>
      <c r="G16" s="33">
        <f>IF('Raw Data'!L16="s","s",'Raw Data'!D16)</f>
        <v>1.0154002368999999</v>
      </c>
      <c r="H16" s="33">
        <f>IF('Raw Data'!M16="s","s",'Raw Data'!G16)</f>
        <v>0.56469025080000002</v>
      </c>
      <c r="I16" s="33">
        <f>IF('Raw Data'!N16="S","s",'Raw Data'!J16)</f>
        <v>0.56312443229999998</v>
      </c>
      <c r="J16" s="6"/>
      <c r="K16" s="13"/>
      <c r="L16"/>
      <c r="M16" s="12"/>
      <c r="N16"/>
      <c r="O16"/>
      <c r="P16"/>
      <c r="R16" s="3"/>
      <c r="S16" s="3"/>
      <c r="T16" s="3"/>
      <c r="U16" s="3"/>
      <c r="V16" s="3"/>
      <c r="W16" s="3"/>
      <c r="Z16"/>
      <c r="AA16"/>
      <c r="AB16"/>
      <c r="AC16"/>
      <c r="AD16"/>
      <c r="AE16"/>
      <c r="AF16"/>
      <c r="AG16"/>
    </row>
    <row r="17" spans="1:33" x14ac:dyDescent="0.3">
      <c r="C17" s="12" t="str">
        <f t="shared" si="0"/>
        <v>Other Transport Accidents</v>
      </c>
      <c r="D17" s="12" t="str">
        <f>VLOOKUP(F17,'Labels List'!$A$4:$B$14,2,FALSE)</f>
        <v>Other Transport Accidents</v>
      </c>
      <c r="E17" s="12" t="str">
        <f>'Raw Data'!A17</f>
        <v>SO Southern Health-Sante Sud</v>
      </c>
      <c r="F17" s="12" t="str">
        <f>'Raw Data'!B17</f>
        <v>02 Water/Air/Other Transport Accidents</v>
      </c>
      <c r="G17" s="33">
        <f>IF('Raw Data'!L17="s","s",'Raw Data'!D17)</f>
        <v>0.2200033847</v>
      </c>
      <c r="H17" s="33">
        <f>IF('Raw Data'!M17="s","s",'Raw Data'!G17)</f>
        <v>0.19930244150000001</v>
      </c>
      <c r="I17" s="33">
        <f>IF('Raw Data'!N17="S","s",'Raw Data'!J17)</f>
        <v>0.23614895550000001</v>
      </c>
      <c r="J17" s="6"/>
      <c r="K17" s="13"/>
      <c r="L17"/>
      <c r="M17" s="12"/>
      <c r="N17"/>
      <c r="O17"/>
      <c r="P17"/>
      <c r="R17" s="3"/>
      <c r="S17" s="3"/>
      <c r="T17" s="3"/>
      <c r="U17" s="3"/>
      <c r="V17" s="3"/>
      <c r="W17" s="3"/>
      <c r="Z17"/>
      <c r="AA17"/>
      <c r="AB17"/>
      <c r="AC17"/>
      <c r="AD17"/>
      <c r="AE17"/>
      <c r="AF17"/>
      <c r="AG17"/>
    </row>
    <row r="18" spans="1:33" x14ac:dyDescent="0.3">
      <c r="C18" s="12" t="str">
        <f t="shared" si="0"/>
        <v>All Others</v>
      </c>
      <c r="D18" s="12" t="str">
        <f>VLOOKUP(F18,'Labels List'!$A$4:$B$14,2,FALSE)</f>
        <v>All Others</v>
      </c>
      <c r="E18" s="12" t="str">
        <f>'Raw Data'!A18</f>
        <v>SO Southern Health-Sante Sud</v>
      </c>
      <c r="F18" s="12" t="str">
        <f>'Raw Data'!B18</f>
        <v>99 All Others</v>
      </c>
      <c r="G18" s="33">
        <f>IF('Raw Data'!L18="s","s",'Raw Data'!D18)</f>
        <v>1.0323235742000001</v>
      </c>
      <c r="H18" s="33">
        <f>IF('Raw Data'!M18="s","s",'Raw Data'!G18)</f>
        <v>0.36538780929999998</v>
      </c>
      <c r="I18" s="33">
        <f>IF('Raw Data'!N18="S","s",'Raw Data'!J18)</f>
        <v>0.2543142598</v>
      </c>
      <c r="J18" s="6"/>
      <c r="K18" s="13"/>
      <c r="L18"/>
      <c r="M18" s="12"/>
      <c r="N18"/>
      <c r="O18"/>
      <c r="P18"/>
      <c r="R18" s="3"/>
      <c r="S18" s="3"/>
      <c r="T18" s="3"/>
      <c r="U18" s="3"/>
      <c r="V18" s="3"/>
      <c r="W18" s="3"/>
      <c r="Z18"/>
      <c r="AA18"/>
      <c r="AB18"/>
      <c r="AC18"/>
      <c r="AD18"/>
      <c r="AE18"/>
      <c r="AF18"/>
      <c r="AG18"/>
    </row>
    <row r="19" spans="1:33" x14ac:dyDescent="0.3">
      <c r="A19">
        <v>2</v>
      </c>
      <c r="B19" s="12" t="s">
        <v>0</v>
      </c>
      <c r="C19" s="12" t="str">
        <f t="shared" si="0"/>
        <v>Accidental Falls</v>
      </c>
      <c r="D19" s="12" t="str">
        <f>VLOOKUP(F19,'Labels List'!$A$4:$B$14,2,FALSE)</f>
        <v>Accidental Falls</v>
      </c>
      <c r="E19" s="12" t="str">
        <f>'Raw Data'!A19</f>
        <v>WP Winnipeg RHA</v>
      </c>
      <c r="F19" s="12" t="str">
        <f>'Raw Data'!B19</f>
        <v>03 Accidental Falls</v>
      </c>
      <c r="G19" s="33">
        <f>IF('Raw Data'!L19="s","s",'Raw Data'!D19)</f>
        <v>54.768023174</v>
      </c>
      <c r="H19" s="33">
        <f>IF('Raw Data'!M19="s","s",'Raw Data'!G19)</f>
        <v>55.103727581000001</v>
      </c>
      <c r="I19" s="33">
        <f>IF('Raw Data'!N19="S","s",'Raw Data'!J19)</f>
        <v>55.470924838000002</v>
      </c>
      <c r="J19" s="6"/>
      <c r="K19" s="13"/>
      <c r="L19"/>
      <c r="M19" s="12"/>
      <c r="N19"/>
      <c r="O19"/>
      <c r="P19"/>
      <c r="R19" s="3"/>
      <c r="S19" s="3"/>
      <c r="T19" s="3"/>
      <c r="U19" s="3"/>
      <c r="V19" s="3"/>
      <c r="W19" s="3"/>
      <c r="Z19"/>
      <c r="AA19"/>
      <c r="AB19"/>
      <c r="AC19"/>
      <c r="AD19"/>
      <c r="AE19"/>
      <c r="AF19"/>
      <c r="AG19"/>
    </row>
    <row r="20" spans="1:33" x14ac:dyDescent="0.3">
      <c r="B20" s="12"/>
      <c r="C20" s="12" t="str">
        <f t="shared" si="0"/>
        <v>Natural and Environmental Factors</v>
      </c>
      <c r="D20" s="12" t="str">
        <f>VLOOKUP(F20,'Labels List'!$A$4:$B$14,2,FALSE)</f>
        <v>Natural and Environmental Factors</v>
      </c>
      <c r="E20" s="12" t="str">
        <f>'Raw Data'!A20</f>
        <v>WP Winnipeg RHA</v>
      </c>
      <c r="F20" s="12" t="str">
        <f>'Raw Data'!B20</f>
        <v>08 Accidents Due to Natural and Environmental Factors</v>
      </c>
      <c r="G20" s="33">
        <f>IF('Raw Data'!L20="s","s",'Raw Data'!D20)</f>
        <v>14.708218474000001</v>
      </c>
      <c r="H20" s="33">
        <f>IF('Raw Data'!M20="s","s",'Raw Data'!G20)</f>
        <v>13.682949003999999</v>
      </c>
      <c r="I20" s="33">
        <f>IF('Raw Data'!N20="S","s",'Raw Data'!J20)</f>
        <v>12.998762759</v>
      </c>
      <c r="J20" s="6"/>
      <c r="K20" s="13"/>
      <c r="L20"/>
      <c r="M20" s="12"/>
      <c r="N20"/>
      <c r="O20"/>
      <c r="P20"/>
      <c r="R20" s="3"/>
      <c r="S20" s="3"/>
      <c r="T20" s="3"/>
      <c r="U20" s="3"/>
      <c r="V20" s="3"/>
      <c r="W20" s="3"/>
      <c r="Z20"/>
      <c r="AA20"/>
      <c r="AB20"/>
      <c r="AC20"/>
      <c r="AD20"/>
      <c r="AE20"/>
      <c r="AF20"/>
      <c r="AG20"/>
    </row>
    <row r="21" spans="1:33" x14ac:dyDescent="0.3">
      <c r="B21" s="12"/>
      <c r="C21" s="12" t="str">
        <f t="shared" si="0"/>
        <v>Land Transport Accidents</v>
      </c>
      <c r="D21" s="12" t="str">
        <f>VLOOKUP(F21,'Labels List'!$A$4:$B$14,2,FALSE)</f>
        <v>Land Transport Accidents</v>
      </c>
      <c r="E21" s="12" t="str">
        <f>'Raw Data'!A21</f>
        <v>WP Winnipeg RHA</v>
      </c>
      <c r="F21" s="12" t="str">
        <f>'Raw Data'!B21</f>
        <v>01 Land Transport Accidents</v>
      </c>
      <c r="G21" s="33">
        <f>IF('Raw Data'!L21="s","s",'Raw Data'!D21)</f>
        <v>9.6294911927999998</v>
      </c>
      <c r="H21" s="33">
        <f>IF('Raw Data'!M21="s","s",'Raw Data'!G21)</f>
        <v>8.7610546326000005</v>
      </c>
      <c r="I21" s="33">
        <f>IF('Raw Data'!N21="S","s",'Raw Data'!J21)</f>
        <v>7.1296009898000001</v>
      </c>
      <c r="J21" s="6"/>
      <c r="K21" s="13"/>
      <c r="L21"/>
      <c r="M21" s="12"/>
      <c r="N21"/>
      <c r="O21"/>
      <c r="P21"/>
      <c r="R21" s="3"/>
      <c r="S21" s="3"/>
      <c r="T21" s="3"/>
      <c r="U21" s="3"/>
      <c r="V21" s="3"/>
      <c r="W21" s="3"/>
      <c r="Z21"/>
      <c r="AA21"/>
      <c r="AB21"/>
      <c r="AC21"/>
      <c r="AD21"/>
      <c r="AE21"/>
      <c r="AF21"/>
      <c r="AG21"/>
    </row>
    <row r="22" spans="1:33" x14ac:dyDescent="0.3">
      <c r="B22" s="12"/>
      <c r="C22" s="12" t="str">
        <f t="shared" si="0"/>
        <v>Suffocation and Breathing Threat</v>
      </c>
      <c r="D22" s="12" t="str">
        <f>VLOOKUP(F22,'Labels List'!$A$4:$B$14,2,FALSE)</f>
        <v>Suffocation and Breathing Threat</v>
      </c>
      <c r="E22" s="12" t="str">
        <f>'Raw Data'!A22</f>
        <v>WP Winnipeg RHA</v>
      </c>
      <c r="F22" s="12" t="str">
        <f>'Raw Data'!B22</f>
        <v>06 Accidental Suffocation, Choking and Other Threats to Breathing</v>
      </c>
      <c r="G22" s="33">
        <f>IF('Raw Data'!L22="s","s",'Raw Data'!D22)</f>
        <v>0.73354202680000002</v>
      </c>
      <c r="H22" s="33">
        <f>IF('Raw Data'!M22="s","s",'Raw Data'!G22)</f>
        <v>5.8517232829000001</v>
      </c>
      <c r="I22" s="33">
        <f>IF('Raw Data'!N22="S","s",'Raw Data'!J22)</f>
        <v>9.0975873801000002</v>
      </c>
      <c r="J22" s="6"/>
      <c r="K22" s="13"/>
      <c r="L22"/>
      <c r="M22" s="12"/>
      <c r="N22"/>
      <c r="O22"/>
      <c r="P22"/>
      <c r="R22" s="3"/>
      <c r="S22" s="3"/>
      <c r="T22" s="3"/>
      <c r="U22" s="3"/>
      <c r="V22" s="3"/>
      <c r="W22" s="3"/>
      <c r="Z22"/>
      <c r="AA22"/>
      <c r="AB22"/>
      <c r="AC22"/>
      <c r="AD22"/>
      <c r="AE22"/>
      <c r="AF22"/>
      <c r="AG22"/>
    </row>
    <row r="23" spans="1:33" x14ac:dyDescent="0.3">
      <c r="B23" s="12"/>
      <c r="C23" s="12" t="str">
        <f t="shared" si="0"/>
        <v>Assault and Injuries</v>
      </c>
      <c r="D23" s="12" t="str">
        <f>VLOOKUP(F23,'Labels List'!$A$4:$B$14,2,FALSE)</f>
        <v>Assault and Injuries</v>
      </c>
      <c r="E23" s="12" t="str">
        <f>'Raw Data'!A23</f>
        <v>WP Winnipeg RHA</v>
      </c>
      <c r="F23" s="12" t="str">
        <f>'Raw Data'!B23</f>
        <v>10 Assault and Injuries Inflicted by Others</v>
      </c>
      <c r="G23" s="33">
        <f>IF('Raw Data'!L23="s","s",'Raw Data'!D23)</f>
        <v>8.8538989861000008</v>
      </c>
      <c r="H23" s="33">
        <f>IF('Raw Data'!M23="s","s",'Raw Data'!G23)</f>
        <v>6.3063063062999998</v>
      </c>
      <c r="I23" s="33">
        <f>IF('Raw Data'!N23="S","s",'Raw Data'!J23)</f>
        <v>6.9517476028000003</v>
      </c>
      <c r="J23" s="6"/>
      <c r="K23" s="13"/>
      <c r="L23"/>
      <c r="M23" s="12"/>
      <c r="N23"/>
      <c r="O23"/>
      <c r="P23"/>
      <c r="R23" s="3"/>
      <c r="S23" s="3"/>
      <c r="T23" s="3"/>
      <c r="U23" s="3"/>
      <c r="V23" s="3"/>
      <c r="W23" s="3"/>
      <c r="Z23"/>
      <c r="AA23"/>
      <c r="AB23"/>
      <c r="AC23"/>
      <c r="AD23"/>
      <c r="AE23"/>
      <c r="AF23"/>
      <c r="AG23"/>
    </row>
    <row r="24" spans="1:33" x14ac:dyDescent="0.3">
      <c r="B24" s="12"/>
      <c r="C24" s="12" t="str">
        <f t="shared" si="0"/>
        <v>Suicide and Self-Inflicted Injury</v>
      </c>
      <c r="D24" s="12" t="str">
        <f>VLOOKUP(F24,'Labels List'!$A$4:$B$14,2,FALSE)</f>
        <v>Suicide and Self-Inflicted Injury</v>
      </c>
      <c r="E24" s="12" t="str">
        <f>'Raw Data'!A24</f>
        <v>WP Winnipeg RHA</v>
      </c>
      <c r="F24" s="12" t="str">
        <f>'Raw Data'!B24</f>
        <v>09 Suicide and Self-Inflicted Injury</v>
      </c>
      <c r="G24" s="33">
        <f>IF('Raw Data'!L24="s","s",'Raw Data'!D24)</f>
        <v>5.7048077372000003</v>
      </c>
      <c r="H24" s="33">
        <f>IF('Raw Data'!M24="s","s",'Raw Data'!G24)</f>
        <v>5.3599471030999997</v>
      </c>
      <c r="I24" s="33">
        <f>IF('Raw Data'!N24="S","s",'Raw Data'!J24)</f>
        <v>4.3999381380000004</v>
      </c>
      <c r="J24" s="6"/>
      <c r="K24" s="13"/>
      <c r="L24"/>
      <c r="M24" s="12"/>
      <c r="N24"/>
      <c r="O24"/>
      <c r="P24"/>
      <c r="R24" s="3"/>
      <c r="S24" s="3"/>
      <c r="T24" s="3"/>
      <c r="U24" s="3"/>
      <c r="V24" s="3"/>
      <c r="W24" s="3"/>
      <c r="Z24"/>
      <c r="AA24"/>
      <c r="AB24"/>
      <c r="AC24"/>
      <c r="AD24"/>
      <c r="AE24"/>
      <c r="AF24"/>
      <c r="AG24"/>
    </row>
    <row r="25" spans="1:33" x14ac:dyDescent="0.3">
      <c r="B25" s="12"/>
      <c r="C25" s="12" t="str">
        <f t="shared" si="0"/>
        <v>Accidental Poisoning</v>
      </c>
      <c r="D25" s="12" t="str">
        <f>VLOOKUP(F25,'Labels List'!$A$4:$B$14,2,FALSE)</f>
        <v>Accidental Poisoning</v>
      </c>
      <c r="E25" s="12" t="str">
        <f>'Raw Data'!A25</f>
        <v>WP Winnipeg RHA</v>
      </c>
      <c r="F25" s="12" t="str">
        <f>'Raw Data'!B25</f>
        <v>04 Accidental Poisoning</v>
      </c>
      <c r="G25" s="33">
        <f>IF('Raw Data'!L25="s","s",'Raw Data'!D25)</f>
        <v>2.7846563566000002</v>
      </c>
      <c r="H25" s="33">
        <f>IF('Raw Data'!M25="s","s",'Raw Data'!G25)</f>
        <v>2.9382593603</v>
      </c>
      <c r="I25" s="33">
        <f>IF('Raw Data'!N25="S","s",'Raw Data'!J25)</f>
        <v>2.4899474172999998</v>
      </c>
      <c r="J25" s="6"/>
      <c r="K25" s="13"/>
      <c r="L25"/>
      <c r="M25" s="12"/>
      <c r="N25"/>
      <c r="O25"/>
      <c r="P25"/>
      <c r="R25" s="3"/>
      <c r="S25" s="3"/>
      <c r="T25" s="3"/>
      <c r="U25" s="3"/>
      <c r="V25" s="3"/>
      <c r="W25" s="3"/>
      <c r="Z25"/>
      <c r="AA25"/>
      <c r="AB25"/>
      <c r="AC25"/>
      <c r="AD25"/>
      <c r="AE25"/>
      <c r="AF25"/>
      <c r="AG25"/>
    </row>
    <row r="26" spans="1:33" x14ac:dyDescent="0.3">
      <c r="B26" s="12"/>
      <c r="C26" s="12" t="str">
        <f t="shared" si="0"/>
        <v>Undetermined Intent Events</v>
      </c>
      <c r="D26" s="12" t="str">
        <f>VLOOKUP(F26,'Labels List'!$A$4:$B$14,2,FALSE)</f>
        <v>Undetermined Intent Events</v>
      </c>
      <c r="E26" s="12" t="str">
        <f>'Raw Data'!A26</f>
        <v>WP Winnipeg RHA</v>
      </c>
      <c r="F26" s="12" t="str">
        <f>'Raw Data'!B26</f>
        <v>11 Event of Undetermined Intent</v>
      </c>
      <c r="G26" s="33">
        <f>IF('Raw Data'!L26="s","s",'Raw Data'!D26)</f>
        <v>1.6025790777</v>
      </c>
      <c r="H26" s="33">
        <f>IF('Raw Data'!M26="s","s",'Raw Data'!G26)</f>
        <v>1.2480370278999999</v>
      </c>
      <c r="I26" s="33">
        <f>IF('Raw Data'!N26="S","s",'Raw Data'!J26)</f>
        <v>0.84673677700000005</v>
      </c>
      <c r="J26" s="6"/>
      <c r="K26" s="13"/>
      <c r="L26"/>
      <c r="M26" s="12"/>
      <c r="N26"/>
      <c r="O26"/>
      <c r="P26"/>
      <c r="R26" s="3"/>
      <c r="S26" s="3"/>
      <c r="T26" s="3"/>
      <c r="U26" s="3"/>
      <c r="V26" s="3"/>
      <c r="W26" s="3"/>
      <c r="Z26"/>
      <c r="AA26"/>
      <c r="AB26"/>
      <c r="AC26"/>
      <c r="AD26"/>
      <c r="AE26"/>
      <c r="AF26"/>
      <c r="AG26"/>
    </row>
    <row r="27" spans="1:33" x14ac:dyDescent="0.3">
      <c r="B27" s="12"/>
      <c r="C27" s="12" t="str">
        <f t="shared" si="0"/>
        <v>Fire and Flames</v>
      </c>
      <c r="D27" s="12" t="str">
        <f>VLOOKUP(F27,'Labels List'!$A$4:$B$14,2,FALSE)</f>
        <v>Fire and Flames</v>
      </c>
      <c r="E27" s="12" t="str">
        <f>'Raw Data'!A27</f>
        <v>WP Winnipeg RHA</v>
      </c>
      <c r="F27" s="12" t="str">
        <f>'Raw Data'!B27</f>
        <v>07 Accidents Caused by Fire and Flames</v>
      </c>
      <c r="G27" s="33">
        <f>IF('Raw Data'!L27="s","s",'Raw Data'!D27)</f>
        <v>0.35976265010000003</v>
      </c>
      <c r="H27" s="33">
        <f>IF('Raw Data'!M27="s","s",'Raw Data'!G27)</f>
        <v>0.26861724110000001</v>
      </c>
      <c r="I27" s="33">
        <f>IF('Raw Data'!N27="S","s",'Raw Data'!J27)</f>
        <v>0.40210330960000001</v>
      </c>
      <c r="J27" s="6"/>
      <c r="K27" s="13"/>
      <c r="L27"/>
      <c r="M27" s="12"/>
      <c r="N27"/>
      <c r="O27"/>
      <c r="P27"/>
      <c r="R27" s="3"/>
      <c r="S27" s="3"/>
      <c r="T27" s="3"/>
      <c r="U27" s="3"/>
      <c r="V27" s="3"/>
      <c r="W27" s="3"/>
      <c r="Z27"/>
      <c r="AA27"/>
      <c r="AB27"/>
      <c r="AC27"/>
      <c r="AD27"/>
      <c r="AE27"/>
      <c r="AF27"/>
      <c r="AG27"/>
    </row>
    <row r="28" spans="1:33" x14ac:dyDescent="0.3">
      <c r="C28" s="12" t="str">
        <f t="shared" si="0"/>
        <v>Other Transport Accidents</v>
      </c>
      <c r="D28" s="12" t="str">
        <f>VLOOKUP(F28,'Labels List'!$A$4:$B$14,2,FALSE)</f>
        <v>Other Transport Accidents</v>
      </c>
      <c r="E28" s="12" t="str">
        <f>'Raw Data'!A28</f>
        <v>WP Winnipeg RHA</v>
      </c>
      <c r="F28" s="12" t="str">
        <f>'Raw Data'!B28</f>
        <v>02 Water/Air/Other Transport Accidents</v>
      </c>
      <c r="G28" s="33">
        <f>IF('Raw Data'!L28="s","s",'Raw Data'!D28)</f>
        <v>0.20557865719999999</v>
      </c>
      <c r="H28" s="33">
        <f>IF('Raw Data'!M28="s","s",'Raw Data'!G28)</f>
        <v>0.16943549050000001</v>
      </c>
      <c r="I28" s="33">
        <f>IF('Raw Data'!N28="S","s",'Raw Data'!J28)</f>
        <v>8.8926693500000001E-2</v>
      </c>
      <c r="J28" s="6"/>
      <c r="K28" s="13"/>
      <c r="L28"/>
      <c r="M28" s="12"/>
      <c r="N28"/>
      <c r="O28"/>
      <c r="P28"/>
      <c r="R28" s="3"/>
      <c r="S28" s="3"/>
      <c r="T28" s="3"/>
      <c r="U28" s="3"/>
      <c r="V28" s="3"/>
      <c r="W28" s="3"/>
      <c r="Z28"/>
      <c r="AA28"/>
      <c r="AB28"/>
      <c r="AC28"/>
      <c r="AD28"/>
      <c r="AE28"/>
      <c r="AF28"/>
      <c r="AG28"/>
    </row>
    <row r="29" spans="1:33" x14ac:dyDescent="0.3">
      <c r="C29" s="12" t="str">
        <f t="shared" si="0"/>
        <v>All Others</v>
      </c>
      <c r="D29" s="12" t="str">
        <f>VLOOKUP(F29,'Labels List'!$A$4:$B$14,2,FALSE)</f>
        <v>All Others</v>
      </c>
      <c r="E29" s="12" t="str">
        <f>'Raw Data'!A29</f>
        <v>WP Winnipeg RHA</v>
      </c>
      <c r="F29" s="12" t="str">
        <f>'Raw Data'!B29</f>
        <v>99 All Others</v>
      </c>
      <c r="G29" s="33">
        <f>IF('Raw Data'!L29="s","s",'Raw Data'!D29)</f>
        <v>0.64944166709999995</v>
      </c>
      <c r="H29" s="33">
        <f>IF('Raw Data'!M29="s","s",'Raw Data'!G29)</f>
        <v>0.30994297050000003</v>
      </c>
      <c r="I29" s="33">
        <f>IF('Raw Data'!N29="S","s",'Raw Data'!J29)</f>
        <v>0.1237240953</v>
      </c>
      <c r="J29" s="6"/>
      <c r="K29" s="13"/>
      <c r="L29"/>
      <c r="M29" s="12"/>
      <c r="N29"/>
      <c r="O29"/>
      <c r="P29"/>
      <c r="R29" s="3"/>
      <c r="S29" s="3"/>
      <c r="T29" s="3"/>
      <c r="U29" s="3"/>
      <c r="V29" s="3"/>
      <c r="W29" s="3"/>
      <c r="Z29"/>
      <c r="AA29"/>
      <c r="AB29"/>
      <c r="AC29"/>
      <c r="AD29"/>
      <c r="AE29"/>
      <c r="AF29"/>
      <c r="AG29"/>
    </row>
    <row r="30" spans="1:33" x14ac:dyDescent="0.3">
      <c r="A30">
        <v>3</v>
      </c>
      <c r="B30" s="12" t="s">
        <v>0</v>
      </c>
      <c r="C30" s="12" t="str">
        <f t="shared" si="0"/>
        <v>Accidental Falls</v>
      </c>
      <c r="D30" s="12" t="str">
        <f>VLOOKUP(F30,'Labels List'!$A$4:$B$14,2,FALSE)</f>
        <v>Accidental Falls</v>
      </c>
      <c r="E30" s="12" t="str">
        <f>'Raw Data'!A30</f>
        <v>IE Interlake-Eastern RHA</v>
      </c>
      <c r="F30" s="12" t="str">
        <f>'Raw Data'!B30</f>
        <v>03 Accidental Falls</v>
      </c>
      <c r="G30" s="33">
        <f>IF('Raw Data'!L30="s","s",'Raw Data'!D30)</f>
        <v>48.507304679000001</v>
      </c>
      <c r="H30" s="33">
        <f>IF('Raw Data'!M30="s","s",'Raw Data'!G30)</f>
        <v>51.026020731999999</v>
      </c>
      <c r="I30" s="33">
        <f>IF('Raw Data'!N30="S","s",'Raw Data'!J30)</f>
        <v>51.202466598000001</v>
      </c>
      <c r="J30" s="6"/>
      <c r="K30" s="13"/>
      <c r="L30"/>
      <c r="M30" s="12"/>
      <c r="N30"/>
      <c r="O30"/>
      <c r="P30"/>
      <c r="R30" s="3"/>
      <c r="S30" s="3"/>
      <c r="T30" s="3"/>
      <c r="U30" s="3"/>
      <c r="V30" s="3"/>
      <c r="W30" s="3"/>
      <c r="Z30"/>
      <c r="AA30"/>
      <c r="AB30"/>
      <c r="AC30"/>
      <c r="AD30"/>
      <c r="AE30"/>
      <c r="AF30"/>
      <c r="AG30"/>
    </row>
    <row r="31" spans="1:33" x14ac:dyDescent="0.3">
      <c r="B31" s="12"/>
      <c r="C31" s="12" t="str">
        <f t="shared" si="0"/>
        <v>Natural and Environmental Factors</v>
      </c>
      <c r="D31" s="12" t="str">
        <f>VLOOKUP(F31,'Labels List'!$A$4:$B$14,2,FALSE)</f>
        <v>Natural and Environmental Factors</v>
      </c>
      <c r="E31" s="12" t="str">
        <f>'Raw Data'!A31</f>
        <v>IE Interlake-Eastern RHA</v>
      </c>
      <c r="F31" s="12" t="str">
        <f>'Raw Data'!B31</f>
        <v>08 Accidents Due to Natural and Environmental Factors</v>
      </c>
      <c r="G31" s="33">
        <f>IF('Raw Data'!L31="s","s",'Raw Data'!D31)</f>
        <v>14.694050391999999</v>
      </c>
      <c r="H31" s="33">
        <f>IF('Raw Data'!M31="s","s",'Raw Data'!G31)</f>
        <v>15.252803046</v>
      </c>
      <c r="I31" s="33">
        <f>IF('Raw Data'!N31="S","s",'Raw Data'!J31)</f>
        <v>14.059609455</v>
      </c>
      <c r="J31" s="6"/>
      <c r="K31" s="13"/>
      <c r="L31"/>
      <c r="M31" s="12"/>
      <c r="N31"/>
      <c r="O31"/>
      <c r="P31"/>
      <c r="R31" s="3"/>
      <c r="S31" s="3"/>
      <c r="T31" s="3"/>
      <c r="U31" s="3"/>
      <c r="V31" s="3"/>
      <c r="W31" s="3"/>
      <c r="Z31"/>
      <c r="AA31"/>
      <c r="AB31"/>
      <c r="AC31"/>
      <c r="AD31"/>
      <c r="AE31"/>
      <c r="AF31"/>
      <c r="AG31"/>
    </row>
    <row r="32" spans="1:33" x14ac:dyDescent="0.3">
      <c r="B32" s="12"/>
      <c r="C32" s="12" t="str">
        <f t="shared" si="0"/>
        <v>Land Transport Accidents</v>
      </c>
      <c r="D32" s="12" t="str">
        <f>VLOOKUP(F32,'Labels List'!$A$4:$B$14,2,FALSE)</f>
        <v>Land Transport Accidents</v>
      </c>
      <c r="E32" s="12" t="str">
        <f>'Raw Data'!A32</f>
        <v>IE Interlake-Eastern RHA</v>
      </c>
      <c r="F32" s="12" t="str">
        <f>'Raw Data'!B32</f>
        <v>01 Land Transport Accidents</v>
      </c>
      <c r="G32" s="33">
        <f>IF('Raw Data'!L32="s","s",'Raw Data'!D32)</f>
        <v>17.637095067000001</v>
      </c>
      <c r="H32" s="33">
        <f>IF('Raw Data'!M32="s","s",'Raw Data'!G32)</f>
        <v>13.856568648</v>
      </c>
      <c r="I32" s="33">
        <f>IF('Raw Data'!N32="S","s",'Raw Data'!J32)</f>
        <v>13.340184995</v>
      </c>
      <c r="J32" s="6"/>
      <c r="K32" s="13"/>
      <c r="L32"/>
      <c r="M32" s="12"/>
      <c r="N32"/>
      <c r="O32"/>
      <c r="P32"/>
      <c r="R32" s="3"/>
      <c r="S32" s="3"/>
      <c r="T32" s="3"/>
      <c r="U32" s="3"/>
      <c r="V32" s="3"/>
      <c r="W32" s="3"/>
      <c r="Z32"/>
      <c r="AA32"/>
      <c r="AB32"/>
      <c r="AC32"/>
      <c r="AD32"/>
      <c r="AE32"/>
      <c r="AF32"/>
      <c r="AG32"/>
    </row>
    <row r="33" spans="1:33" x14ac:dyDescent="0.3">
      <c r="B33" s="12"/>
      <c r="C33" s="12" t="str">
        <f t="shared" si="0"/>
        <v>Suffocation and Breathing Threat</v>
      </c>
      <c r="D33" s="12" t="str">
        <f>VLOOKUP(F33,'Labels List'!$A$4:$B$14,2,FALSE)</f>
        <v>Suffocation and Breathing Threat</v>
      </c>
      <c r="E33" s="12" t="str">
        <f>'Raw Data'!A33</f>
        <v>IE Interlake-Eastern RHA</v>
      </c>
      <c r="F33" s="12" t="str">
        <f>'Raw Data'!B33</f>
        <v>06 Accidental Suffocation, Choking and Other Threats to Breathing</v>
      </c>
      <c r="G33" s="33">
        <f>IF('Raw Data'!L33="s","s",'Raw Data'!D33)</f>
        <v>0.63518949820000004</v>
      </c>
      <c r="H33" s="33">
        <f>IF('Raw Data'!M33="s","s",'Raw Data'!G33)</f>
        <v>3.5540511953</v>
      </c>
      <c r="I33" s="33">
        <f>IF('Raw Data'!N33="S","s",'Raw Data'!J33)</f>
        <v>6.6598150050999996</v>
      </c>
      <c r="J33" s="6"/>
      <c r="K33" s="13"/>
      <c r="L33"/>
      <c r="M33" s="12"/>
      <c r="N33"/>
      <c r="O33"/>
      <c r="P33"/>
      <c r="R33" s="3"/>
      <c r="S33" s="3"/>
      <c r="T33" s="3"/>
      <c r="U33" s="3"/>
      <c r="V33" s="3"/>
      <c r="W33" s="3"/>
      <c r="Z33"/>
      <c r="AA33"/>
      <c r="AB33"/>
      <c r="AC33"/>
      <c r="AD33"/>
      <c r="AE33"/>
      <c r="AF33"/>
      <c r="AG33"/>
    </row>
    <row r="34" spans="1:33" x14ac:dyDescent="0.3">
      <c r="B34" s="12"/>
      <c r="C34" s="12" t="str">
        <f t="shared" si="0"/>
        <v>Assault and Injuries</v>
      </c>
      <c r="D34" s="12" t="str">
        <f>VLOOKUP(F34,'Labels List'!$A$4:$B$14,2,FALSE)</f>
        <v>Assault and Injuries</v>
      </c>
      <c r="E34" s="12" t="str">
        <f>'Raw Data'!A34</f>
        <v>IE Interlake-Eastern RHA</v>
      </c>
      <c r="F34" s="12" t="str">
        <f>'Raw Data'!B34</f>
        <v>10 Assault and Injuries Inflicted by Others</v>
      </c>
      <c r="G34" s="33">
        <f>IF('Raw Data'!L34="s","s",'Raw Data'!D34)</f>
        <v>6.8812195638000002</v>
      </c>
      <c r="H34" s="33">
        <f>IF('Raw Data'!M34="s","s",'Raw Data'!G34)</f>
        <v>5.9445737253999997</v>
      </c>
      <c r="I34" s="33">
        <f>IF('Raw Data'!N34="S","s",'Raw Data'!J34)</f>
        <v>6.7009249743000003</v>
      </c>
      <c r="J34" s="6"/>
      <c r="K34" s="13"/>
      <c r="L34"/>
      <c r="M34" s="12"/>
      <c r="N34"/>
      <c r="O34"/>
      <c r="P34"/>
      <c r="R34" s="3"/>
      <c r="S34" s="3"/>
      <c r="T34" s="3"/>
      <c r="U34" s="3"/>
      <c r="V34" s="3"/>
      <c r="W34" s="3"/>
      <c r="Z34"/>
      <c r="AA34"/>
      <c r="AB34"/>
      <c r="AC34"/>
      <c r="AD34"/>
      <c r="AE34"/>
      <c r="AF34"/>
      <c r="AG34"/>
    </row>
    <row r="35" spans="1:33" x14ac:dyDescent="0.3">
      <c r="B35" s="12"/>
      <c r="C35" s="12" t="str">
        <f t="shared" si="0"/>
        <v>Suicide and Self-Inflicted Injury</v>
      </c>
      <c r="D35" s="12" t="str">
        <f>VLOOKUP(F35,'Labels List'!$A$4:$B$14,2,FALSE)</f>
        <v>Suicide and Self-Inflicted Injury</v>
      </c>
      <c r="E35" s="12" t="str">
        <f>'Raw Data'!A35</f>
        <v>IE Interlake-Eastern RHA</v>
      </c>
      <c r="F35" s="12" t="str">
        <f>'Raw Data'!B35</f>
        <v>09 Suicide and Self-Inflicted Injury</v>
      </c>
      <c r="G35" s="33">
        <f>IF('Raw Data'!L35="s","s",'Raw Data'!D35)</f>
        <v>5.4414567011999999</v>
      </c>
      <c r="H35" s="33">
        <f>IF('Raw Data'!M35="s","s",'Raw Data'!G35)</f>
        <v>5.0137507932999998</v>
      </c>
      <c r="I35" s="33">
        <f>IF('Raw Data'!N35="S","s",'Raw Data'!J35)</f>
        <v>3.9260020555000001</v>
      </c>
      <c r="J35" s="6"/>
      <c r="K35" s="13"/>
      <c r="L35"/>
      <c r="M35" s="12"/>
      <c r="N35"/>
      <c r="O35"/>
      <c r="P35"/>
      <c r="R35" s="3"/>
      <c r="S35" s="3"/>
      <c r="T35" s="3"/>
      <c r="U35" s="3"/>
      <c r="V35" s="3"/>
      <c r="W35" s="3"/>
      <c r="Z35"/>
      <c r="AA35"/>
      <c r="AB35"/>
      <c r="AC35"/>
      <c r="AD35"/>
      <c r="AE35"/>
      <c r="AF35"/>
      <c r="AG35"/>
    </row>
    <row r="36" spans="1:33" x14ac:dyDescent="0.3">
      <c r="B36" s="12"/>
      <c r="C36" s="12" t="str">
        <f t="shared" si="0"/>
        <v>Accidental Poisoning</v>
      </c>
      <c r="D36" s="12" t="str">
        <f>VLOOKUP(F36,'Labels List'!$A$4:$B$14,2,FALSE)</f>
        <v>Accidental Poisoning</v>
      </c>
      <c r="E36" s="12" t="str">
        <f>'Raw Data'!A36</f>
        <v>IE Interlake-Eastern RHA</v>
      </c>
      <c r="F36" s="12" t="str">
        <f>'Raw Data'!B36</f>
        <v>04 Accidental Poisoning</v>
      </c>
      <c r="G36" s="33">
        <f>IF('Raw Data'!L36="s","s",'Raw Data'!D36)</f>
        <v>2.3290281601</v>
      </c>
      <c r="H36" s="33">
        <f>IF('Raw Data'!M36="s","s",'Raw Data'!G36)</f>
        <v>2.3905225301000002</v>
      </c>
      <c r="I36" s="33">
        <f>IF('Raw Data'!N36="S","s",'Raw Data'!J36)</f>
        <v>2.2199383350000002</v>
      </c>
      <c r="J36" s="6"/>
      <c r="K36" s="13"/>
      <c r="L36"/>
      <c r="M36" s="12"/>
      <c r="N36"/>
      <c r="O36"/>
      <c r="P36"/>
      <c r="R36" s="3"/>
      <c r="S36" s="3"/>
      <c r="T36" s="3"/>
      <c r="U36" s="3"/>
      <c r="V36" s="3"/>
      <c r="W36" s="3"/>
      <c r="Z36"/>
      <c r="AA36"/>
      <c r="AB36"/>
      <c r="AC36"/>
      <c r="AD36"/>
      <c r="AE36"/>
      <c r="AF36"/>
      <c r="AG36"/>
    </row>
    <row r="37" spans="1:33" x14ac:dyDescent="0.3">
      <c r="B37" s="12"/>
      <c r="C37" s="12" t="str">
        <f t="shared" si="0"/>
        <v>Undetermined Intent Events</v>
      </c>
      <c r="D37" s="12" t="str">
        <f>VLOOKUP(F37,'Labels List'!$A$4:$B$14,2,FALSE)</f>
        <v>Undetermined Intent Events</v>
      </c>
      <c r="E37" s="12" t="str">
        <f>'Raw Data'!A37</f>
        <v>IE Interlake-Eastern RHA</v>
      </c>
      <c r="F37" s="12" t="str">
        <f>'Raw Data'!B37</f>
        <v>11 Event of Undetermined Intent</v>
      </c>
      <c r="G37" s="33">
        <f>IF('Raw Data'!L37="s","s",'Raw Data'!D37)</f>
        <v>1.9902604277</v>
      </c>
      <c r="H37" s="33">
        <f>IF('Raw Data'!M37="s","s",'Raw Data'!G37)</f>
        <v>1.6289401312</v>
      </c>
      <c r="I37" s="33">
        <f>IF('Raw Data'!N37="S","s",'Raw Data'!J37)</f>
        <v>1.0071942446</v>
      </c>
      <c r="J37" s="6"/>
      <c r="K37" s="13"/>
      <c r="L37"/>
      <c r="M37" s="12"/>
      <c r="N37"/>
      <c r="O37"/>
      <c r="P37"/>
      <c r="R37" s="3"/>
      <c r="S37" s="3"/>
      <c r="T37" s="3"/>
      <c r="U37" s="3"/>
      <c r="V37" s="3"/>
      <c r="W37" s="3"/>
      <c r="Z37"/>
      <c r="AA37"/>
      <c r="AB37"/>
      <c r="AC37"/>
      <c r="AD37"/>
      <c r="AE37"/>
      <c r="AF37"/>
      <c r="AG37"/>
    </row>
    <row r="38" spans="1:33" x14ac:dyDescent="0.3">
      <c r="B38" s="12"/>
      <c r="C38" s="12" t="str">
        <f t="shared" si="0"/>
        <v>Fire and Flames</v>
      </c>
      <c r="D38" s="12" t="str">
        <f>VLOOKUP(F38,'Labels List'!$A$4:$B$14,2,FALSE)</f>
        <v>Fire and Flames</v>
      </c>
      <c r="E38" s="12" t="str">
        <f>'Raw Data'!A38</f>
        <v>IE Interlake-Eastern RHA</v>
      </c>
      <c r="F38" s="12" t="str">
        <f>'Raw Data'!B38</f>
        <v>07 Accidents Caused by Fire and Flames</v>
      </c>
      <c r="G38" s="33">
        <f>IF('Raw Data'!L38="s","s",'Raw Data'!D38)</f>
        <v>0.93161126400000005</v>
      </c>
      <c r="H38" s="33">
        <f>IF('Raw Data'!M38="s","s",'Raw Data'!G38)</f>
        <v>0.55003173260000005</v>
      </c>
      <c r="I38" s="33">
        <f>IF('Raw Data'!N38="S","s",'Raw Data'!J38)</f>
        <v>0.6372045221</v>
      </c>
      <c r="J38" s="6"/>
      <c r="K38" s="13"/>
      <c r="L38"/>
      <c r="M38" s="12"/>
      <c r="N38"/>
      <c r="O38"/>
      <c r="P38"/>
      <c r="R38" s="3"/>
      <c r="S38" s="3"/>
      <c r="T38" s="3"/>
      <c r="U38" s="3"/>
      <c r="V38" s="3"/>
      <c r="W38" s="3"/>
      <c r="Z38"/>
      <c r="AA38"/>
      <c r="AB38"/>
      <c r="AC38"/>
      <c r="AD38"/>
      <c r="AE38"/>
      <c r="AF38"/>
      <c r="AG38"/>
    </row>
    <row r="39" spans="1:33" x14ac:dyDescent="0.3">
      <c r="B39" s="12"/>
      <c r="C39" s="12" t="str">
        <f t="shared" si="0"/>
        <v>Other Transport Accidents</v>
      </c>
      <c r="D39" s="12" t="str">
        <f>VLOOKUP(F39,'Labels List'!$A$4:$B$14,2,FALSE)</f>
        <v>Other Transport Accidents</v>
      </c>
      <c r="E39" s="12" t="str">
        <f>'Raw Data'!A39</f>
        <v>IE Interlake-Eastern RHA</v>
      </c>
      <c r="F39" s="12" t="str">
        <f>'Raw Data'!B39</f>
        <v>02 Water/Air/Other Transport Accidents</v>
      </c>
      <c r="G39" s="33">
        <f>IF('Raw Data'!L39="s","s",'Raw Data'!D39)</f>
        <v>0.33876773240000002</v>
      </c>
      <c r="H39" s="33">
        <f>IF('Raw Data'!M39="s","s",'Raw Data'!G39)</f>
        <v>0.35963613290000002</v>
      </c>
      <c r="I39" s="33" t="str">
        <f>IF('Raw Data'!N39="S","s",'Raw Data'!J39)</f>
        <v xml:space="preserve"> </v>
      </c>
      <c r="J39" s="6"/>
      <c r="K39" s="13"/>
      <c r="L39"/>
      <c r="M39" s="12"/>
      <c r="N39"/>
      <c r="O39"/>
      <c r="P39"/>
      <c r="R39" s="3"/>
      <c r="S39" s="3"/>
      <c r="T39" s="3"/>
      <c r="U39" s="3"/>
      <c r="V39" s="3"/>
      <c r="W39" s="3"/>
      <c r="Z39"/>
      <c r="AA39"/>
      <c r="AB39"/>
      <c r="AC39"/>
      <c r="AD39"/>
      <c r="AE39"/>
      <c r="AF39"/>
      <c r="AG39"/>
    </row>
    <row r="40" spans="1:33" x14ac:dyDescent="0.3">
      <c r="C40" s="12" t="str">
        <f t="shared" si="0"/>
        <v>All Others</v>
      </c>
      <c r="D40" s="12" t="str">
        <f>VLOOKUP(F40,'Labels List'!$A$4:$B$14,2,FALSE)</f>
        <v>All Others</v>
      </c>
      <c r="E40" s="12" t="str">
        <f>'Raw Data'!A40</f>
        <v>IE Interlake-Eastern RHA</v>
      </c>
      <c r="F40" s="12" t="str">
        <f>'Raw Data'!B40</f>
        <v>99 All Others</v>
      </c>
      <c r="G40" s="33">
        <f>IF('Raw Data'!L40="s","s",'Raw Data'!D40)</f>
        <v>0.61401651489999998</v>
      </c>
      <c r="H40" s="33">
        <f>IF('Raw Data'!M40="s","s",'Raw Data'!G40)</f>
        <v>0.42310133280000001</v>
      </c>
      <c r="I40" s="33">
        <f>IF('Raw Data'!N40="S","s",'Raw Data'!J40)</f>
        <v>0.246659815</v>
      </c>
      <c r="J40" s="6"/>
      <c r="K40" s="13"/>
      <c r="L40"/>
      <c r="M40" s="12"/>
      <c r="N40"/>
      <c r="O40"/>
      <c r="P40"/>
      <c r="R40" s="3"/>
      <c r="S40" s="3"/>
      <c r="T40" s="3"/>
      <c r="U40" s="3"/>
      <c r="V40" s="3"/>
      <c r="W40" s="3"/>
      <c r="Z40"/>
      <c r="AA40"/>
      <c r="AB40"/>
      <c r="AC40"/>
      <c r="AD40"/>
      <c r="AE40"/>
      <c r="AF40"/>
      <c r="AG40"/>
    </row>
    <row r="41" spans="1:33" x14ac:dyDescent="0.3">
      <c r="A41">
        <v>4</v>
      </c>
      <c r="B41" s="12" t="s">
        <v>0</v>
      </c>
      <c r="C41" s="12" t="str">
        <f t="shared" si="0"/>
        <v>Accidental Falls</v>
      </c>
      <c r="D41" s="12" t="str">
        <f>VLOOKUP(F41,'Labels List'!$A$4:$B$14,2,FALSE)</f>
        <v>Accidental Falls</v>
      </c>
      <c r="E41" s="12" t="str">
        <f>'Raw Data'!A41</f>
        <v>WE Prairie Mountain Health</v>
      </c>
      <c r="F41" s="12" t="str">
        <f>'Raw Data'!B41</f>
        <v>03 Accidental Falls</v>
      </c>
      <c r="G41" s="33">
        <f>IF('Raw Data'!L41="s","s",'Raw Data'!D41)</f>
        <v>52.708978328000001</v>
      </c>
      <c r="H41" s="33">
        <f>IF('Raw Data'!M41="s","s",'Raw Data'!G41)</f>
        <v>53.714218121999998</v>
      </c>
      <c r="I41" s="33">
        <f>IF('Raw Data'!N41="S","s",'Raw Data'!J41)</f>
        <v>55.851545324999996</v>
      </c>
      <c r="J41" s="6"/>
      <c r="K41" s="13"/>
      <c r="L41"/>
      <c r="M41" s="12"/>
      <c r="N41"/>
      <c r="O41"/>
      <c r="P41"/>
      <c r="R41" s="3"/>
      <c r="S41" s="3"/>
      <c r="T41" s="3"/>
      <c r="U41" s="3"/>
      <c r="V41" s="3"/>
      <c r="W41" s="3"/>
      <c r="Z41"/>
      <c r="AA41"/>
      <c r="AB41"/>
      <c r="AC41"/>
      <c r="AD41"/>
      <c r="AE41"/>
      <c r="AF41"/>
      <c r="AG41"/>
    </row>
    <row r="42" spans="1:33" x14ac:dyDescent="0.3">
      <c r="B42" s="12"/>
      <c r="C42" s="12" t="str">
        <f t="shared" si="0"/>
        <v>Natural and Environmental Factors</v>
      </c>
      <c r="D42" s="12" t="str">
        <f>VLOOKUP(F42,'Labels List'!$A$4:$B$14,2,FALSE)</f>
        <v>Natural and Environmental Factors</v>
      </c>
      <c r="E42" s="12" t="str">
        <f>'Raw Data'!A42</f>
        <v>WE Prairie Mountain Health</v>
      </c>
      <c r="F42" s="12" t="str">
        <f>'Raw Data'!B42</f>
        <v>08 Accidents Due to Natural and Environmental Factors</v>
      </c>
      <c r="G42" s="33">
        <f>IF('Raw Data'!L42="s","s",'Raw Data'!D42)</f>
        <v>15.756302521</v>
      </c>
      <c r="H42" s="33">
        <f>IF('Raw Data'!M42="s","s",'Raw Data'!G42)</f>
        <v>14.525668323</v>
      </c>
      <c r="I42" s="33">
        <f>IF('Raw Data'!N42="S","s",'Raw Data'!J42)</f>
        <v>14.043708780999999</v>
      </c>
      <c r="J42" s="6"/>
      <c r="K42" s="13"/>
      <c r="L42"/>
      <c r="M42" s="12"/>
      <c r="N42"/>
      <c r="O42"/>
      <c r="P42"/>
      <c r="R42" s="3"/>
      <c r="S42" s="3"/>
      <c r="T42" s="3"/>
      <c r="U42" s="3"/>
      <c r="V42" s="3"/>
      <c r="W42" s="3"/>
      <c r="Z42"/>
      <c r="AA42"/>
      <c r="AB42"/>
      <c r="AC42"/>
      <c r="AD42"/>
      <c r="AE42"/>
      <c r="AF42"/>
      <c r="AG42"/>
    </row>
    <row r="43" spans="1:33" x14ac:dyDescent="0.3">
      <c r="B43" s="12"/>
      <c r="C43" s="12" t="str">
        <f t="shared" si="0"/>
        <v>Land Transport Accidents</v>
      </c>
      <c r="D43" s="12" t="str">
        <f>VLOOKUP(F43,'Labels List'!$A$4:$B$14,2,FALSE)</f>
        <v>Land Transport Accidents</v>
      </c>
      <c r="E43" s="12" t="str">
        <f>'Raw Data'!A43</f>
        <v>WE Prairie Mountain Health</v>
      </c>
      <c r="F43" s="12" t="str">
        <f>'Raw Data'!B43</f>
        <v>01 Land Transport Accidents</v>
      </c>
      <c r="G43" s="33">
        <f>IF('Raw Data'!L43="s","s",'Raw Data'!D43)</f>
        <v>12.372843874000001</v>
      </c>
      <c r="H43" s="33">
        <f>IF('Raw Data'!M43="s","s",'Raw Data'!G43)</f>
        <v>10.290986515</v>
      </c>
      <c r="I43" s="33">
        <f>IF('Raw Data'!N43="S","s",'Raw Data'!J43)</f>
        <v>9.0650459072</v>
      </c>
      <c r="J43" s="6"/>
      <c r="K43" s="13"/>
      <c r="L43"/>
      <c r="M43" s="12"/>
      <c r="N43"/>
      <c r="O43"/>
      <c r="P43"/>
      <c r="R43" s="3"/>
      <c r="S43" s="3"/>
      <c r="T43" s="3"/>
      <c r="U43" s="3"/>
      <c r="V43" s="3"/>
      <c r="W43" s="3"/>
      <c r="Z43"/>
      <c r="AA43"/>
      <c r="AB43"/>
      <c r="AC43"/>
      <c r="AD43"/>
      <c r="AE43"/>
      <c r="AF43"/>
      <c r="AG43"/>
    </row>
    <row r="44" spans="1:33" x14ac:dyDescent="0.3">
      <c r="B44" s="12"/>
      <c r="C44" s="12" t="str">
        <f t="shared" si="0"/>
        <v>Suffocation and Breathing Threat</v>
      </c>
      <c r="D44" s="12" t="str">
        <f>VLOOKUP(F44,'Labels List'!$A$4:$B$14,2,FALSE)</f>
        <v>Suffocation and Breathing Threat</v>
      </c>
      <c r="E44" s="12" t="str">
        <f>'Raw Data'!A44</f>
        <v>WE Prairie Mountain Health</v>
      </c>
      <c r="F44" s="12" t="str">
        <f>'Raw Data'!B44</f>
        <v>06 Accidental Suffocation, Choking and Other Threats to Breathing</v>
      </c>
      <c r="G44" s="33">
        <f>IF('Raw Data'!L44="s","s",'Raw Data'!D44)</f>
        <v>0.64130915519999998</v>
      </c>
      <c r="H44" s="33">
        <f>IF('Raw Data'!M44="s","s",'Raw Data'!G44)</f>
        <v>4.2583392477000004</v>
      </c>
      <c r="I44" s="33">
        <f>IF('Raw Data'!N44="S","s",'Raw Data'!J44)</f>
        <v>6.9054700634000001</v>
      </c>
      <c r="J44" s="6"/>
      <c r="K44" s="13"/>
      <c r="L44"/>
      <c r="M44" s="12"/>
      <c r="N44"/>
      <c r="O44"/>
      <c r="P44"/>
      <c r="R44" s="3"/>
      <c r="S44" s="3"/>
      <c r="T44" s="3"/>
      <c r="U44" s="3"/>
      <c r="V44" s="3"/>
      <c r="W44" s="3"/>
      <c r="Z44"/>
      <c r="AA44"/>
      <c r="AB44"/>
      <c r="AC44"/>
      <c r="AD44"/>
      <c r="AE44"/>
      <c r="AF44"/>
      <c r="AG44"/>
    </row>
    <row r="45" spans="1:33" x14ac:dyDescent="0.3">
      <c r="B45" s="12"/>
      <c r="C45" s="12" t="str">
        <f t="shared" si="0"/>
        <v>Assault and Injuries</v>
      </c>
      <c r="D45" s="12" t="str">
        <f>VLOOKUP(F45,'Labels List'!$A$4:$B$14,2,FALSE)</f>
        <v>Assault and Injuries</v>
      </c>
      <c r="E45" s="12" t="str">
        <f>'Raw Data'!A45</f>
        <v>WE Prairie Mountain Health</v>
      </c>
      <c r="F45" s="12" t="str">
        <f>'Raw Data'!B45</f>
        <v>10 Assault and Injuries Inflicted by Others</v>
      </c>
      <c r="G45" s="33">
        <f>IF('Raw Data'!L45="s","s",'Raw Data'!D45)</f>
        <v>4.7655904467000001</v>
      </c>
      <c r="H45" s="33">
        <f>IF('Raw Data'!M45="s","s",'Raw Data'!G45)</f>
        <v>3.8916489236</v>
      </c>
      <c r="I45" s="33">
        <f>IF('Raw Data'!N45="S","s",'Raw Data'!J45)</f>
        <v>4.3967412387999998</v>
      </c>
      <c r="J45" s="6"/>
      <c r="K45" s="13"/>
      <c r="L45"/>
      <c r="M45" s="12"/>
      <c r="N45"/>
      <c r="O45"/>
      <c r="P45"/>
      <c r="R45" s="3"/>
      <c r="S45" s="3"/>
      <c r="T45" s="3"/>
      <c r="U45" s="3"/>
      <c r="V45" s="3"/>
      <c r="W45" s="3"/>
      <c r="Z45"/>
      <c r="AA45"/>
      <c r="AB45"/>
      <c r="AC45"/>
      <c r="AD45"/>
      <c r="AE45"/>
      <c r="AF45"/>
      <c r="AG45"/>
    </row>
    <row r="46" spans="1:33" x14ac:dyDescent="0.3">
      <c r="B46" s="12"/>
      <c r="C46" s="12" t="str">
        <f t="shared" si="0"/>
        <v>Suicide and Self-Inflicted Injury</v>
      </c>
      <c r="D46" s="12" t="str">
        <f>VLOOKUP(F46,'Labels List'!$A$4:$B$14,2,FALSE)</f>
        <v>Suicide and Self-Inflicted Injury</v>
      </c>
      <c r="E46" s="12" t="str">
        <f>'Raw Data'!A46</f>
        <v>WE Prairie Mountain Health</v>
      </c>
      <c r="F46" s="12" t="str">
        <f>'Raw Data'!B46</f>
        <v>09 Suicide and Self-Inflicted Injury</v>
      </c>
      <c r="G46" s="33">
        <f>IF('Raw Data'!L46="s","s",'Raw Data'!D46)</f>
        <v>6.9327731092000002</v>
      </c>
      <c r="H46" s="33">
        <f>IF('Raw Data'!M46="s","s",'Raw Data'!G46)</f>
        <v>6.6713981547000003</v>
      </c>
      <c r="I46" s="33">
        <f>IF('Raw Data'!N46="S","s",'Raw Data'!J46)</f>
        <v>4.9010733221000002</v>
      </c>
      <c r="J46" s="6"/>
      <c r="K46" s="13"/>
      <c r="L46"/>
      <c r="M46" s="12"/>
      <c r="N46"/>
      <c r="O46"/>
      <c r="P46"/>
      <c r="R46" s="3"/>
      <c r="S46" s="3"/>
      <c r="T46" s="3"/>
      <c r="U46" s="3"/>
      <c r="V46" s="3"/>
      <c r="W46" s="3"/>
      <c r="Z46"/>
      <c r="AA46"/>
      <c r="AB46"/>
      <c r="AC46"/>
      <c r="AD46"/>
      <c r="AE46"/>
      <c r="AF46"/>
      <c r="AG46"/>
    </row>
    <row r="47" spans="1:33" x14ac:dyDescent="0.3">
      <c r="B47" s="12"/>
      <c r="C47" s="12" t="str">
        <f t="shared" si="0"/>
        <v>Accidental Poisoning</v>
      </c>
      <c r="D47" s="12" t="str">
        <f>VLOOKUP(F47,'Labels List'!$A$4:$B$14,2,FALSE)</f>
        <v>Accidental Poisoning</v>
      </c>
      <c r="E47" s="12" t="str">
        <f>'Raw Data'!A47</f>
        <v>WE Prairie Mountain Health</v>
      </c>
      <c r="F47" s="12" t="str">
        <f>'Raw Data'!B47</f>
        <v>04 Accidental Poisoning</v>
      </c>
      <c r="G47" s="33">
        <f>IF('Raw Data'!L47="s","s",'Raw Data'!D47)</f>
        <v>3.5382574081999998</v>
      </c>
      <c r="H47" s="33">
        <f>IF('Raw Data'!M47="s","s",'Raw Data'!G47)</f>
        <v>3.7851904423999998</v>
      </c>
      <c r="I47" s="33">
        <f>IF('Raw Data'!N47="S","s",'Raw Data'!J47)</f>
        <v>2.8449502134000002</v>
      </c>
      <c r="J47" s="6"/>
      <c r="K47" s="13"/>
      <c r="L47"/>
      <c r="M47" s="12"/>
      <c r="N47"/>
      <c r="O47"/>
      <c r="P47"/>
      <c r="R47" s="3"/>
      <c r="S47" s="3"/>
      <c r="T47" s="3"/>
      <c r="U47" s="3"/>
      <c r="V47" s="3"/>
      <c r="W47" s="3"/>
      <c r="Z47"/>
      <c r="AA47"/>
      <c r="AB47"/>
      <c r="AC47"/>
      <c r="AD47"/>
      <c r="AE47"/>
      <c r="AF47"/>
      <c r="AG47"/>
    </row>
    <row r="48" spans="1:33" x14ac:dyDescent="0.3">
      <c r="B48" s="12"/>
      <c r="C48" s="12" t="str">
        <f t="shared" si="0"/>
        <v>Undetermined Intent Events</v>
      </c>
      <c r="D48" s="12" t="str">
        <f>VLOOKUP(F48,'Labels List'!$A$4:$B$14,2,FALSE)</f>
        <v>Undetermined Intent Events</v>
      </c>
      <c r="E48" s="12" t="str">
        <f>'Raw Data'!A48</f>
        <v>WE Prairie Mountain Health</v>
      </c>
      <c r="F48" s="12" t="str">
        <f>'Raw Data'!B48</f>
        <v>11 Event of Undetermined Intent</v>
      </c>
      <c r="G48" s="33">
        <f>IF('Raw Data'!L48="s","s",'Raw Data'!D48)</f>
        <v>1.8686421937</v>
      </c>
      <c r="H48" s="33">
        <f>IF('Raw Data'!M48="s","s",'Raw Data'!G48)</f>
        <v>1.8925952211999999</v>
      </c>
      <c r="I48" s="33">
        <f>IF('Raw Data'!N48="S","s",'Raw Data'!J48)</f>
        <v>1.2026380447</v>
      </c>
      <c r="J48" s="6"/>
      <c r="K48" s="13"/>
      <c r="L48"/>
      <c r="M48" s="12"/>
      <c r="N48"/>
      <c r="O48"/>
      <c r="P48"/>
      <c r="R48" s="3"/>
      <c r="S48" s="3"/>
      <c r="T48" s="3"/>
      <c r="U48" s="3"/>
      <c r="V48" s="3"/>
      <c r="W48" s="3"/>
      <c r="Z48"/>
      <c r="AA48"/>
      <c r="AB48"/>
      <c r="AC48"/>
      <c r="AD48"/>
      <c r="AE48"/>
      <c r="AF48"/>
      <c r="AG48"/>
    </row>
    <row r="49" spans="1:33" x14ac:dyDescent="0.3">
      <c r="B49" s="12"/>
      <c r="C49" s="12" t="str">
        <f t="shared" si="0"/>
        <v>Fire and Flames</v>
      </c>
      <c r="D49" s="12" t="str">
        <f>VLOOKUP(F49,'Labels List'!$A$4:$B$14,2,FALSE)</f>
        <v>Fire and Flames</v>
      </c>
      <c r="E49" s="12" t="str">
        <f>'Raw Data'!A49</f>
        <v>WE Prairie Mountain Health</v>
      </c>
      <c r="F49" s="12" t="str">
        <f>'Raw Data'!B49</f>
        <v>07 Accidents Caused by Fire and Flames</v>
      </c>
      <c r="G49" s="33">
        <f>IF('Raw Data'!L49="s","s",'Raw Data'!D49)</f>
        <v>0.60813799199999996</v>
      </c>
      <c r="H49" s="33">
        <f>IF('Raw Data'!M49="s","s",'Raw Data'!G49)</f>
        <v>0.43766264490000001</v>
      </c>
      <c r="I49" s="33">
        <f>IF('Raw Data'!N49="S","s",'Raw Data'!J49)</f>
        <v>0.59485322640000005</v>
      </c>
      <c r="J49" s="6"/>
      <c r="K49" s="13"/>
      <c r="L49"/>
      <c r="M49" s="12"/>
      <c r="N49"/>
      <c r="O49"/>
      <c r="P49"/>
      <c r="R49" s="3"/>
      <c r="S49" s="3"/>
      <c r="T49" s="3"/>
      <c r="U49" s="3"/>
      <c r="V49" s="3"/>
      <c r="W49" s="3"/>
      <c r="Z49"/>
      <c r="AA49"/>
      <c r="AB49"/>
      <c r="AC49"/>
      <c r="AD49"/>
      <c r="AE49"/>
      <c r="AF49"/>
      <c r="AG49"/>
    </row>
    <row r="50" spans="1:33" x14ac:dyDescent="0.3">
      <c r="B50" s="12"/>
      <c r="C50" s="12" t="str">
        <f t="shared" si="0"/>
        <v>Other Transport Accidents</v>
      </c>
      <c r="D50" s="12" t="str">
        <f>VLOOKUP(F50,'Labels List'!$A$4:$B$14,2,FALSE)</f>
        <v>Other Transport Accidents</v>
      </c>
      <c r="E50" s="12" t="str">
        <f>'Raw Data'!A50</f>
        <v>WE Prairie Mountain Health</v>
      </c>
      <c r="F50" s="12" t="str">
        <f>'Raw Data'!B50</f>
        <v>02 Water/Air/Other Transport Accidents</v>
      </c>
      <c r="G50" s="33">
        <f>IF('Raw Data'!L50="s","s",'Raw Data'!D50)</f>
        <v>0.17691287040000001</v>
      </c>
      <c r="H50" s="33">
        <f>IF('Raw Data'!M50="s","s",'Raw Data'!G50)</f>
        <v>0.1419446416</v>
      </c>
      <c r="I50" s="33">
        <f>IF('Raw Data'!N50="S","s",'Raw Data'!J50)</f>
        <v>0.103452735</v>
      </c>
      <c r="J50" s="6"/>
      <c r="K50" s="13"/>
      <c r="L50"/>
      <c r="M50" s="12"/>
      <c r="N50"/>
      <c r="O50"/>
      <c r="P50"/>
      <c r="R50" s="3"/>
      <c r="S50" s="3"/>
      <c r="T50" s="3"/>
      <c r="U50" s="3"/>
      <c r="V50" s="3"/>
      <c r="W50" s="3"/>
      <c r="Z50"/>
      <c r="AA50"/>
      <c r="AB50"/>
      <c r="AC50"/>
      <c r="AD50"/>
      <c r="AE50"/>
      <c r="AF50"/>
      <c r="AG50"/>
    </row>
    <row r="51" spans="1:33" x14ac:dyDescent="0.3">
      <c r="B51" s="12"/>
      <c r="C51" s="12" t="str">
        <f t="shared" si="0"/>
        <v>All Others</v>
      </c>
      <c r="D51" s="12" t="str">
        <f>VLOOKUP(F51,'Labels List'!$A$4:$B$14,2,FALSE)</f>
        <v>All Others</v>
      </c>
      <c r="E51" s="12" t="str">
        <f>'Raw Data'!A51</f>
        <v>WE Prairie Mountain Health</v>
      </c>
      <c r="F51" s="12" t="str">
        <f>'Raw Data'!B51</f>
        <v>99 All Others</v>
      </c>
      <c r="G51" s="33">
        <f>IF('Raw Data'!L51="s","s",'Raw Data'!D51)</f>
        <v>0.63025210080000005</v>
      </c>
      <c r="H51" s="33">
        <f>IF('Raw Data'!M51="s","s",'Raw Data'!G51)</f>
        <v>0.39034776440000002</v>
      </c>
      <c r="I51" s="33">
        <f>IF('Raw Data'!N51="S","s",'Raw Data'!J51)</f>
        <v>9.0521143200000001E-2</v>
      </c>
      <c r="J51" s="6"/>
      <c r="K51" s="13"/>
      <c r="L51"/>
      <c r="M51" s="12"/>
      <c r="N51"/>
      <c r="O51"/>
      <c r="P51"/>
      <c r="R51" s="3"/>
      <c r="S51" s="3"/>
      <c r="T51" s="3"/>
      <c r="U51" s="3"/>
      <c r="V51" s="3"/>
      <c r="W51" s="3"/>
      <c r="Z51"/>
      <c r="AA51"/>
      <c r="AB51"/>
      <c r="AC51"/>
      <c r="AD51"/>
      <c r="AE51"/>
      <c r="AF51"/>
      <c r="AG51"/>
    </row>
    <row r="52" spans="1:33" x14ac:dyDescent="0.3">
      <c r="A52">
        <v>5</v>
      </c>
      <c r="B52" s="12" t="s">
        <v>0</v>
      </c>
      <c r="C52" s="12" t="str">
        <f t="shared" si="0"/>
        <v>Accidental Falls</v>
      </c>
      <c r="D52" s="12" t="str">
        <f>VLOOKUP(F52,'Labels List'!$A$4:$B$14,2,FALSE)</f>
        <v>Accidental Falls</v>
      </c>
      <c r="E52" s="12" t="str">
        <f>'Raw Data'!A52</f>
        <v>NO Northern Health Region</v>
      </c>
      <c r="F52" s="12" t="str">
        <f>'Raw Data'!B52</f>
        <v>03 Accidental Falls</v>
      </c>
      <c r="G52" s="33">
        <f>IF('Raw Data'!L52="s","s",'Raw Data'!D52)</f>
        <v>32.845979329000002</v>
      </c>
      <c r="H52" s="33">
        <f>IF('Raw Data'!M52="s","s",'Raw Data'!G52)</f>
        <v>36.053860950999997</v>
      </c>
      <c r="I52" s="33">
        <f>IF('Raw Data'!N52="S","s",'Raw Data'!J52)</f>
        <v>37.242049041000001</v>
      </c>
      <c r="J52" s="6"/>
      <c r="K52" s="13"/>
      <c r="L52"/>
      <c r="M52" s="12"/>
      <c r="N52"/>
      <c r="O52"/>
      <c r="P52"/>
      <c r="R52" s="3"/>
      <c r="S52" s="3"/>
      <c r="T52" s="3"/>
      <c r="U52" s="3"/>
      <c r="V52" s="3"/>
      <c r="W52" s="3"/>
      <c r="Z52"/>
      <c r="AA52"/>
      <c r="AB52"/>
      <c r="AC52"/>
      <c r="AD52"/>
      <c r="AE52"/>
      <c r="AF52"/>
      <c r="AG52"/>
    </row>
    <row r="53" spans="1:33" x14ac:dyDescent="0.3">
      <c r="B53" s="12"/>
      <c r="C53" s="12" t="str">
        <f t="shared" si="0"/>
        <v>Natural and Environmental Factors</v>
      </c>
      <c r="D53" s="12" t="str">
        <f>VLOOKUP(F53,'Labels List'!$A$4:$B$14,2,FALSE)</f>
        <v>Natural and Environmental Factors</v>
      </c>
      <c r="E53" s="12" t="str">
        <f>'Raw Data'!A53</f>
        <v>NO Northern Health Region</v>
      </c>
      <c r="F53" s="12" t="str">
        <f>'Raw Data'!B53</f>
        <v>08 Accidents Due to Natural and Environmental Factors</v>
      </c>
      <c r="G53" s="33">
        <f>IF('Raw Data'!L53="s","s",'Raw Data'!D53)</f>
        <v>14.998739602000001</v>
      </c>
      <c r="H53" s="33">
        <f>IF('Raw Data'!M53="s","s",'Raw Data'!G53)</f>
        <v>15.608683704000001</v>
      </c>
      <c r="I53" s="33">
        <f>IF('Raw Data'!N53="S","s",'Raw Data'!J53)</f>
        <v>14.955086186000001</v>
      </c>
      <c r="J53" s="6"/>
      <c r="K53" s="13"/>
      <c r="L53"/>
      <c r="M53" s="12"/>
      <c r="N53"/>
      <c r="O53"/>
      <c r="P53"/>
      <c r="R53" s="3"/>
      <c r="S53" s="3"/>
      <c r="T53" s="3"/>
      <c r="U53" s="3"/>
      <c r="V53" s="3"/>
      <c r="W53" s="3"/>
      <c r="Z53"/>
      <c r="AA53"/>
      <c r="AB53"/>
      <c r="AC53"/>
      <c r="AD53"/>
      <c r="AE53"/>
      <c r="AF53"/>
      <c r="AG53"/>
    </row>
    <row r="54" spans="1:33" x14ac:dyDescent="0.3">
      <c r="B54" s="12"/>
      <c r="C54" s="12" t="str">
        <f t="shared" si="0"/>
        <v>Land Transport Accidents</v>
      </c>
      <c r="D54" s="12" t="str">
        <f>VLOOKUP(F54,'Labels List'!$A$4:$B$14,2,FALSE)</f>
        <v>Land Transport Accidents</v>
      </c>
      <c r="E54" s="12" t="str">
        <f>'Raw Data'!A54</f>
        <v>NO Northern Health Region</v>
      </c>
      <c r="F54" s="12" t="str">
        <f>'Raw Data'!B54</f>
        <v>01 Land Transport Accidents</v>
      </c>
      <c r="G54" s="33">
        <f>IF('Raw Data'!L54="s","s",'Raw Data'!D54)</f>
        <v>10.763801361000001</v>
      </c>
      <c r="H54" s="33">
        <f>IF('Raw Data'!M54="s","s",'Raw Data'!G54)</f>
        <v>9.5630667765999995</v>
      </c>
      <c r="I54" s="33">
        <f>IF('Raw Data'!N54="S","s",'Raw Data'!J54)</f>
        <v>9.2012624422999991</v>
      </c>
      <c r="J54" s="6"/>
      <c r="K54" s="13"/>
      <c r="L54"/>
      <c r="M54" s="12"/>
      <c r="N54"/>
      <c r="O54"/>
      <c r="P54"/>
      <c r="R54" s="3"/>
      <c r="S54" s="3"/>
      <c r="T54" s="3"/>
      <c r="U54" s="3"/>
      <c r="V54" s="3"/>
      <c r="W54" s="3"/>
      <c r="Z54"/>
      <c r="AA54"/>
      <c r="AB54"/>
      <c r="AC54"/>
      <c r="AD54"/>
      <c r="AE54"/>
      <c r="AF54"/>
      <c r="AG54"/>
    </row>
    <row r="55" spans="1:33" x14ac:dyDescent="0.3">
      <c r="B55" s="12"/>
      <c r="C55" s="12" t="str">
        <f t="shared" si="0"/>
        <v>Suffocation and Breathing Threat</v>
      </c>
      <c r="D55" s="12" t="str">
        <f>VLOOKUP(F55,'Labels List'!$A$4:$B$14,2,FALSE)</f>
        <v>Suffocation and Breathing Threat</v>
      </c>
      <c r="E55" s="12" t="str">
        <f>'Raw Data'!A55</f>
        <v>NO Northern Health Region</v>
      </c>
      <c r="F55" s="12" t="str">
        <f>'Raw Data'!B55</f>
        <v>06 Accidental Suffocation, Choking and Other Threats to Breathing</v>
      </c>
      <c r="G55" s="33">
        <f>IF('Raw Data'!L55="s","s",'Raw Data'!D55)</f>
        <v>0.55457524579999995</v>
      </c>
      <c r="H55" s="33">
        <f>IF('Raw Data'!M55="s","s",'Raw Data'!G55)</f>
        <v>3.2701291563999999</v>
      </c>
      <c r="I55" s="33">
        <f>IF('Raw Data'!N55="S","s",'Raw Data'!J55)</f>
        <v>5.8994901674999998</v>
      </c>
      <c r="J55" s="6"/>
      <c r="K55" s="13"/>
      <c r="L55"/>
      <c r="M55" s="12"/>
      <c r="N55"/>
      <c r="O55"/>
      <c r="P55"/>
      <c r="R55" s="3"/>
      <c r="S55" s="3"/>
      <c r="T55" s="3"/>
      <c r="U55" s="3"/>
      <c r="V55" s="3"/>
      <c r="W55" s="3"/>
      <c r="Z55"/>
      <c r="AA55"/>
      <c r="AB55"/>
      <c r="AC55"/>
      <c r="AD55"/>
      <c r="AE55"/>
      <c r="AF55"/>
      <c r="AG55"/>
    </row>
    <row r="56" spans="1:33" x14ac:dyDescent="0.3">
      <c r="B56" s="12"/>
      <c r="C56" s="12" t="str">
        <f t="shared" si="0"/>
        <v>Assault and Injuries</v>
      </c>
      <c r="D56" s="12" t="str">
        <f>VLOOKUP(F56,'Labels List'!$A$4:$B$14,2,FALSE)</f>
        <v>Assault and Injuries</v>
      </c>
      <c r="E56" s="12" t="str">
        <f>'Raw Data'!A56</f>
        <v>NO Northern Health Region</v>
      </c>
      <c r="F56" s="12" t="str">
        <f>'Raw Data'!B56</f>
        <v>10 Assault and Injuries Inflicted by Others</v>
      </c>
      <c r="G56" s="33">
        <f>IF('Raw Data'!L56="s","s",'Raw Data'!D56)</f>
        <v>21.779682380000001</v>
      </c>
      <c r="H56" s="33">
        <f>IF('Raw Data'!M56="s","s",'Raw Data'!G56)</f>
        <v>17.587249243999999</v>
      </c>
      <c r="I56" s="33">
        <f>IF('Raw Data'!N56="S","s",'Raw Data'!J56)</f>
        <v>21.340131100000001</v>
      </c>
      <c r="J56" s="6"/>
      <c r="K56" s="13"/>
      <c r="L56"/>
      <c r="M56" s="12"/>
      <c r="N56"/>
      <c r="O56"/>
      <c r="P56"/>
      <c r="R56" s="3"/>
      <c r="S56" s="3"/>
      <c r="T56" s="3"/>
      <c r="U56" s="3"/>
      <c r="V56" s="3"/>
      <c r="W56" s="3"/>
      <c r="Z56"/>
      <c r="AA56"/>
      <c r="AB56"/>
      <c r="AC56"/>
      <c r="AD56"/>
      <c r="AE56"/>
      <c r="AF56"/>
      <c r="AG56"/>
    </row>
    <row r="57" spans="1:33" x14ac:dyDescent="0.3">
      <c r="B57" s="12"/>
      <c r="C57" s="12" t="str">
        <f t="shared" si="0"/>
        <v>Suicide and Self-Inflicted Injury</v>
      </c>
      <c r="D57" s="12" t="str">
        <f>VLOOKUP(F57,'Labels List'!$A$4:$B$14,2,FALSE)</f>
        <v>Suicide and Self-Inflicted Injury</v>
      </c>
      <c r="E57" s="12" t="str">
        <f>'Raw Data'!A57</f>
        <v>NO Northern Health Region</v>
      </c>
      <c r="F57" s="12" t="str">
        <f>'Raw Data'!B57</f>
        <v>09 Suicide and Self-Inflicted Injury</v>
      </c>
      <c r="G57" s="33">
        <f>IF('Raw Data'!L57="s","s",'Raw Data'!D57)</f>
        <v>9.7302747667999991</v>
      </c>
      <c r="H57" s="33">
        <f>IF('Raw Data'!M57="s","s",'Raw Data'!G57)</f>
        <v>9.2058257762999993</v>
      </c>
      <c r="I57" s="33">
        <f>IF('Raw Data'!N57="S","s",'Raw Data'!J57)</f>
        <v>6.2151007525999997</v>
      </c>
      <c r="J57" s="6"/>
      <c r="K57" s="13"/>
      <c r="L57"/>
      <c r="M57" s="12"/>
      <c r="N57"/>
      <c r="O57"/>
      <c r="P57"/>
      <c r="R57" s="3"/>
      <c r="S57" s="3"/>
      <c r="T57" s="3"/>
      <c r="U57" s="3"/>
      <c r="V57" s="3"/>
      <c r="W57" s="3"/>
      <c r="Z57"/>
      <c r="AA57"/>
      <c r="AB57"/>
      <c r="AC57"/>
      <c r="AD57"/>
      <c r="AE57"/>
      <c r="AF57"/>
      <c r="AG57"/>
    </row>
    <row r="58" spans="1:33" x14ac:dyDescent="0.3">
      <c r="B58" s="12"/>
      <c r="C58" s="12" t="str">
        <f t="shared" si="0"/>
        <v>Accidental Poisoning</v>
      </c>
      <c r="D58" s="12" t="str">
        <f>VLOOKUP(F58,'Labels List'!$A$4:$B$14,2,FALSE)</f>
        <v>Accidental Poisoning</v>
      </c>
      <c r="E58" s="12" t="str">
        <f>'Raw Data'!A58</f>
        <v>NO Northern Health Region</v>
      </c>
      <c r="F58" s="12" t="str">
        <f>'Raw Data'!B58</f>
        <v>04 Accidental Poisoning</v>
      </c>
      <c r="G58" s="33">
        <f>IF('Raw Data'!L58="s","s",'Raw Data'!D58)</f>
        <v>3.0753718175000002</v>
      </c>
      <c r="H58" s="33">
        <f>IF('Raw Data'!M58="s","s",'Raw Data'!G58)</f>
        <v>4.5616927726999998</v>
      </c>
      <c r="I58" s="33">
        <f>IF('Raw Data'!N58="S","s",'Raw Data'!J58)</f>
        <v>2.4763292061</v>
      </c>
      <c r="J58" s="6"/>
      <c r="K58" s="13"/>
      <c r="L58"/>
      <c r="M58" s="12"/>
      <c r="N58"/>
      <c r="O58"/>
      <c r="P58"/>
      <c r="R58" s="3"/>
      <c r="S58" s="3"/>
      <c r="T58" s="3"/>
      <c r="U58" s="3"/>
      <c r="V58" s="3"/>
      <c r="W58" s="3"/>
      <c r="Z58"/>
      <c r="AA58"/>
      <c r="AB58"/>
      <c r="AC58"/>
      <c r="AD58"/>
      <c r="AE58"/>
      <c r="AF58"/>
      <c r="AG58"/>
    </row>
    <row r="59" spans="1:33" x14ac:dyDescent="0.3">
      <c r="B59" s="12"/>
      <c r="C59" s="12" t="str">
        <f t="shared" si="0"/>
        <v>Undetermined Intent Events</v>
      </c>
      <c r="D59" s="12" t="str">
        <f>VLOOKUP(F59,'Labels List'!$A$4:$B$14,2,FALSE)</f>
        <v>Undetermined Intent Events</v>
      </c>
      <c r="E59" s="12" t="str">
        <f>'Raw Data'!A59</f>
        <v>NO Northern Health Region</v>
      </c>
      <c r="F59" s="12" t="str">
        <f>'Raw Data'!B59</f>
        <v>11 Event of Undetermined Intent</v>
      </c>
      <c r="G59" s="33">
        <f>IF('Raw Data'!L59="s","s",'Raw Data'!D59)</f>
        <v>4.0836904462000003</v>
      </c>
      <c r="H59" s="33">
        <f>IF('Raw Data'!M59="s","s",'Raw Data'!G59)</f>
        <v>2.6655674636</v>
      </c>
      <c r="I59" s="33">
        <f>IF('Raw Data'!N59="S","s",'Raw Data'!J59)</f>
        <v>1.4081087643000001</v>
      </c>
      <c r="J59" s="6"/>
      <c r="K59" s="13"/>
      <c r="L59"/>
      <c r="M59" s="12"/>
      <c r="N59"/>
      <c r="O59"/>
      <c r="P59"/>
      <c r="R59" s="3"/>
      <c r="S59" s="3"/>
      <c r="T59" s="3"/>
      <c r="U59" s="3"/>
      <c r="V59" s="3"/>
      <c r="W59" s="3"/>
      <c r="Z59"/>
      <c r="AA59"/>
      <c r="AB59"/>
      <c r="AC59"/>
      <c r="AD59"/>
      <c r="AE59"/>
      <c r="AF59"/>
      <c r="AG59"/>
    </row>
    <row r="60" spans="1:33" x14ac:dyDescent="0.3">
      <c r="B60" s="12"/>
      <c r="C60" s="12" t="str">
        <f t="shared" si="0"/>
        <v>Fire and Flames</v>
      </c>
      <c r="D60" s="12" t="str">
        <f>VLOOKUP(F60,'Labels List'!$A$4:$B$14,2,FALSE)</f>
        <v>Fire and Flames</v>
      </c>
      <c r="E60" s="10" t="str">
        <f>'Raw Data'!A60</f>
        <v>NO Northern Health Region</v>
      </c>
      <c r="F60" s="10" t="str">
        <f>'Raw Data'!B60</f>
        <v>07 Accidents Caused by Fire and Flames</v>
      </c>
      <c r="G60" s="33">
        <f>IF('Raw Data'!L60="s","s",'Raw Data'!D60)</f>
        <v>1.0335265944000001</v>
      </c>
      <c r="H60" s="33">
        <f>IF('Raw Data'!M60="s","s",'Raw Data'!G60)</f>
        <v>0.65952184670000003</v>
      </c>
      <c r="I60" s="33">
        <f>IF('Raw Data'!N60="S","s",'Raw Data'!J60)</f>
        <v>0.72833211939999998</v>
      </c>
      <c r="Q60" s="13"/>
      <c r="AF60"/>
      <c r="AG60"/>
    </row>
    <row r="61" spans="1:33" x14ac:dyDescent="0.3">
      <c r="B61" s="12"/>
      <c r="C61" s="12" t="str">
        <f t="shared" si="0"/>
        <v>Other Transport Accidents</v>
      </c>
      <c r="D61" s="12" t="str">
        <f>VLOOKUP(F61,'Labels List'!$A$4:$B$14,2,FALSE)</f>
        <v>Other Transport Accidents</v>
      </c>
      <c r="E61" s="10" t="str">
        <f>'Raw Data'!A61</f>
        <v>NO Northern Health Region</v>
      </c>
      <c r="F61" s="10" t="str">
        <f>'Raw Data'!B61</f>
        <v>02 Water/Air/Other Transport Accidents</v>
      </c>
      <c r="G61" s="33">
        <f>IF('Raw Data'!L61="s","s",'Raw Data'!D61)</f>
        <v>0.32770355429999998</v>
      </c>
      <c r="H61" s="33">
        <f>IF('Raw Data'!M61="s","s",'Raw Data'!G61)</f>
        <v>0.32976092330000001</v>
      </c>
      <c r="I61" s="33">
        <f>IF('Raw Data'!N61="S","s",'Raw Data'!J61)</f>
        <v>0.31561058510000001</v>
      </c>
      <c r="Q61" s="13"/>
      <c r="AF61"/>
      <c r="AG61"/>
    </row>
    <row r="62" spans="1:33" x14ac:dyDescent="0.3">
      <c r="B62" s="12"/>
      <c r="C62" s="12" t="str">
        <f t="shared" si="0"/>
        <v>All Others</v>
      </c>
      <c r="D62" s="12" t="str">
        <f>VLOOKUP(F62,'Labels List'!$A$4:$B$14,2,FALSE)</f>
        <v>All Others</v>
      </c>
      <c r="E62" s="10" t="str">
        <f>'Raw Data'!A62</f>
        <v>NO Northern Health Region</v>
      </c>
      <c r="F62" s="10" t="str">
        <f>'Raw Data'!B62</f>
        <v>99 All Others</v>
      </c>
      <c r="G62" s="33">
        <f>IF('Raw Data'!L62="s","s",'Raw Data'!D62)</f>
        <v>0.80665490289999997</v>
      </c>
      <c r="H62" s="33">
        <f>IF('Raw Data'!M62="s","s",'Raw Data'!G62)</f>
        <v>0.49464138499999999</v>
      </c>
      <c r="I62" s="33">
        <f>IF('Raw Data'!N62="S","s",'Raw Data'!J62)</f>
        <v>0.21849963580000001</v>
      </c>
      <c r="L62" s="3"/>
    </row>
    <row r="63" spans="1:33" x14ac:dyDescent="0.3">
      <c r="A63">
        <v>6</v>
      </c>
      <c r="B63" s="12" t="s">
        <v>0</v>
      </c>
      <c r="C63" s="12" t="str">
        <f t="shared" si="0"/>
        <v>Accidental Falls</v>
      </c>
      <c r="D63" s="12" t="str">
        <f>VLOOKUP(F63,'Labels List'!$A$4:$B$14,2,FALSE)</f>
        <v>Accidental Falls</v>
      </c>
      <c r="E63" s="10" t="str">
        <f>'Raw Data'!A63</f>
        <v>Z Manitoba</v>
      </c>
      <c r="F63" s="10" t="str">
        <f>'Raw Data'!B63</f>
        <v>03 Accidental Falls</v>
      </c>
      <c r="G63" s="33">
        <f>IF('Raw Data'!L63="s","s",'Raw Data'!D63)</f>
        <v>51.203897920000003</v>
      </c>
      <c r="H63" s="33">
        <f>IF('Raw Data'!M63="s","s",'Raw Data'!G63)</f>
        <v>52.570415189000002</v>
      </c>
      <c r="I63" s="33">
        <f>IF('Raw Data'!N63="S","s",'Raw Data'!J63)</f>
        <v>53.178815997000001</v>
      </c>
    </row>
    <row r="64" spans="1:33" x14ac:dyDescent="0.3">
      <c r="B64" s="12"/>
      <c r="C64" s="12" t="str">
        <f t="shared" si="0"/>
        <v>Natural and Environmental Factors</v>
      </c>
      <c r="D64" s="12" t="str">
        <f>VLOOKUP(F64,'Labels List'!$A$4:$B$14,2,FALSE)</f>
        <v>Natural and Environmental Factors</v>
      </c>
      <c r="E64" s="10" t="str">
        <f>'Raw Data'!A64</f>
        <v>Z Manitoba</v>
      </c>
      <c r="F64" s="10" t="str">
        <f>'Raw Data'!B64</f>
        <v>08 Accidents Due to Natural and Environmental Factors</v>
      </c>
      <c r="G64" s="33">
        <f>IF('Raw Data'!L64="s","s",'Raw Data'!D64)</f>
        <v>15.296713861000001</v>
      </c>
      <c r="H64" s="33">
        <f>IF('Raw Data'!M64="s","s",'Raw Data'!G64)</f>
        <v>14.481535573</v>
      </c>
      <c r="I64" s="33">
        <f>IF('Raw Data'!N64="S","s",'Raw Data'!J64)</f>
        <v>13.750557153999999</v>
      </c>
    </row>
    <row r="65" spans="2:9" x14ac:dyDescent="0.3">
      <c r="B65" s="12"/>
      <c r="C65" s="12" t="str">
        <f t="shared" si="0"/>
        <v>Land Transport Accidents</v>
      </c>
      <c r="D65" s="12" t="str">
        <f>VLOOKUP(F65,'Labels List'!$A$4:$B$14,2,FALSE)</f>
        <v>Land Transport Accidents</v>
      </c>
      <c r="E65" s="10" t="str">
        <f>'Raw Data'!A65</f>
        <v>Z Manitoba</v>
      </c>
      <c r="F65" s="10" t="str">
        <f>'Raw Data'!B65</f>
        <v>01 Land Transport Accidents</v>
      </c>
      <c r="G65" s="33">
        <f>IF('Raw Data'!L65="s","s",'Raw Data'!D65)</f>
        <v>11.986540815</v>
      </c>
      <c r="H65" s="33">
        <f>IF('Raw Data'!M65="s","s",'Raw Data'!G65)</f>
        <v>10.298351762999999</v>
      </c>
      <c r="I65" s="33">
        <f>IF('Raw Data'!N65="S","s",'Raw Data'!J65)</f>
        <v>8.7807447627999995</v>
      </c>
    </row>
    <row r="66" spans="2:9" x14ac:dyDescent="0.3">
      <c r="B66" s="12"/>
      <c r="C66" s="12" t="str">
        <f t="shared" si="0"/>
        <v>Suffocation and Breathing Threat</v>
      </c>
      <c r="D66" s="12" t="str">
        <f>VLOOKUP(F66,'Labels List'!$A$4:$B$14,2,FALSE)</f>
        <v>Suffocation and Breathing Threat</v>
      </c>
      <c r="E66" s="10" t="str">
        <f>'Raw Data'!A66</f>
        <v>Z Manitoba</v>
      </c>
      <c r="F66" s="10" t="str">
        <f>'Raw Data'!B66</f>
        <v>06 Accidental Suffocation, Choking and Other Threats to Breathing</v>
      </c>
      <c r="G66" s="33">
        <f>IF('Raw Data'!L66="s","s",'Raw Data'!D66)</f>
        <v>0.70136339800000003</v>
      </c>
      <c r="H66" s="33">
        <f>IF('Raw Data'!M66="s","s",'Raw Data'!G66)</f>
        <v>5.1909034007999999</v>
      </c>
      <c r="I66" s="33">
        <f>IF('Raw Data'!N66="S","s",'Raw Data'!J66)</f>
        <v>8.3431257343999992</v>
      </c>
    </row>
    <row r="67" spans="2:9" x14ac:dyDescent="0.3">
      <c r="B67" s="12"/>
      <c r="C67" s="12" t="str">
        <f t="shared" si="0"/>
        <v>Assault and Injuries</v>
      </c>
      <c r="D67" s="12" t="str">
        <f>VLOOKUP(F67,'Labels List'!$A$4:$B$14,2,FALSE)</f>
        <v>Assault and Injuries</v>
      </c>
      <c r="E67" s="10" t="str">
        <f>'Raw Data'!A67</f>
        <v>Z Manitoba</v>
      </c>
      <c r="F67" s="10" t="str">
        <f>'Raw Data'!B67</f>
        <v>10 Assault and Injuries Inflicted by Others</v>
      </c>
      <c r="G67" s="33">
        <f>IF('Raw Data'!L67="s","s",'Raw Data'!D67)</f>
        <v>8.2481209578999994</v>
      </c>
      <c r="H67" s="33">
        <f>IF('Raw Data'!M67="s","s",'Raw Data'!G67)</f>
        <v>6.2591278947999998</v>
      </c>
      <c r="I67" s="33">
        <f>IF('Raw Data'!N67="S","s",'Raw Data'!J67)</f>
        <v>7.2713643177999998</v>
      </c>
    </row>
    <row r="68" spans="2:9" x14ac:dyDescent="0.3">
      <c r="B68" s="12"/>
      <c r="C68" s="12" t="str">
        <f t="shared" si="0"/>
        <v>Suicide and Self-Inflicted Injury</v>
      </c>
      <c r="D68" s="12" t="str">
        <f>VLOOKUP(F68,'Labels List'!$A$4:$B$14,2,FALSE)</f>
        <v>Suicide and Self-Inflicted Injury</v>
      </c>
      <c r="E68" s="10" t="str">
        <f>'Raw Data'!A68</f>
        <v>Z Manitoba</v>
      </c>
      <c r="F68" s="10" t="str">
        <f>'Raw Data'!B68</f>
        <v>09 Suicide and Self-Inflicted Injury</v>
      </c>
      <c r="G68" s="33">
        <f>IF('Raw Data'!L68="s","s",'Raw Data'!D68)</f>
        <v>6.2554623318000004</v>
      </c>
      <c r="H68" s="33">
        <f>IF('Raw Data'!M68="s","s",'Raw Data'!G68)</f>
        <v>5.6624243689</v>
      </c>
      <c r="I68" s="33">
        <f>IF('Raw Data'!N68="S","s",'Raw Data'!J68)</f>
        <v>4.5058551805000002</v>
      </c>
    </row>
    <row r="69" spans="2:9" x14ac:dyDescent="0.3">
      <c r="B69" s="12"/>
      <c r="C69" s="12" t="str">
        <f t="shared" si="0"/>
        <v>Accidental Poisoning</v>
      </c>
      <c r="D69" s="12" t="str">
        <f>VLOOKUP(F69,'Labels List'!$A$4:$B$14,2,FALSE)</f>
        <v>Accidental Poisoning</v>
      </c>
      <c r="E69" s="10" t="str">
        <f>'Raw Data'!A69</f>
        <v>Z Manitoba</v>
      </c>
      <c r="F69" s="10" t="str">
        <f>'Raw Data'!B69</f>
        <v>04 Accidental Poisoning</v>
      </c>
      <c r="G69" s="33">
        <f>IF('Raw Data'!L69="s","s",'Raw Data'!D69)</f>
        <v>2.8862961021000002</v>
      </c>
      <c r="H69" s="33">
        <f>IF('Raw Data'!M69="s","s",'Raw Data'!G69)</f>
        <v>3.0669726685000001</v>
      </c>
      <c r="I69" s="33">
        <f>IF('Raw Data'!N69="S","s",'Raw Data'!J69)</f>
        <v>2.4393208800999999</v>
      </c>
    </row>
    <row r="70" spans="2:9" x14ac:dyDescent="0.3">
      <c r="B70" s="12"/>
      <c r="C70" s="12" t="str">
        <f t="shared" si="0"/>
        <v>Undetermined Intent Events</v>
      </c>
      <c r="D70" s="12" t="str">
        <f>VLOOKUP(F70,'Labels List'!$A$4:$B$14,2,FALSE)</f>
        <v>Undetermined Intent Events</v>
      </c>
      <c r="E70" s="10" t="str">
        <f>'Raw Data'!A70</f>
        <v>Z Manitoba</v>
      </c>
      <c r="F70" s="10" t="str">
        <f>'Raw Data'!B70</f>
        <v>11 Event of Undetermined Intent</v>
      </c>
      <c r="G70" s="33">
        <f>IF('Raw Data'!L70="s","s",'Raw Data'!D70)</f>
        <v>1.8615626639</v>
      </c>
      <c r="H70" s="33">
        <f>IF('Raw Data'!M70="s","s",'Raw Data'!G70)</f>
        <v>1.5063634467</v>
      </c>
      <c r="I70" s="33">
        <f>IF('Raw Data'!N70="S","s",'Raw Data'!J70)</f>
        <v>0.9583046315</v>
      </c>
    </row>
    <row r="71" spans="2:9" x14ac:dyDescent="0.3">
      <c r="B71" s="12"/>
      <c r="C71" s="12" t="str">
        <f t="shared" si="0"/>
        <v>Fire and Flames</v>
      </c>
      <c r="D71" s="12" t="str">
        <f>VLOOKUP(F71,'Labels List'!$A$4:$B$14,2,FALSE)</f>
        <v>Fire and Flames</v>
      </c>
      <c r="E71" s="10" t="str">
        <f>'Raw Data'!A71</f>
        <v>Z Manitoba</v>
      </c>
      <c r="F71" s="10" t="str">
        <f>'Raw Data'!B71</f>
        <v>07 Accidents Caused by Fire and Flames</v>
      </c>
      <c r="G71" s="33">
        <f>IF('Raw Data'!L71="s","s",'Raw Data'!D71)</f>
        <v>0.62270582070000002</v>
      </c>
      <c r="H71" s="33">
        <f>IF('Raw Data'!M71="s","s",'Raw Data'!G71)</f>
        <v>0.4047569372</v>
      </c>
      <c r="I71" s="33">
        <f>IF('Raw Data'!N71="S","s",'Raw Data'!J71)</f>
        <v>0.50042546290000001</v>
      </c>
    </row>
    <row r="72" spans="2:9" x14ac:dyDescent="0.3">
      <c r="B72" s="12"/>
      <c r="C72" s="12" t="str">
        <f t="shared" si="0"/>
        <v>Other Transport Accidents</v>
      </c>
      <c r="D72" s="12" t="str">
        <f>VLOOKUP(F72,'Labels List'!$A$4:$B$14,2,FALSE)</f>
        <v>Other Transport Accidents</v>
      </c>
      <c r="E72" s="10" t="str">
        <f>'Raw Data'!A72</f>
        <v>Z Manitoba</v>
      </c>
      <c r="F72" s="10" t="str">
        <f>'Raw Data'!B72</f>
        <v>02 Water/Air/Other Transport Accidents</v>
      </c>
      <c r="G72" s="33">
        <f>IF('Raw Data'!L72="s","s",'Raw Data'!D72)</f>
        <v>0.2228631358</v>
      </c>
      <c r="H72" s="33">
        <f>IF('Raw Data'!M72="s","s",'Raw Data'!G72)</f>
        <v>0.19611934070000001</v>
      </c>
      <c r="I72" s="33">
        <f>IF('Raw Data'!N72="S","s",'Raw Data'!J72)</f>
        <v>0.12763888330000001</v>
      </c>
    </row>
    <row r="73" spans="2:9" x14ac:dyDescent="0.3">
      <c r="B73" s="12"/>
      <c r="C73" s="12" t="str">
        <f t="shared" ref="C73" si="1">IF(OR(G73="s",H73="s",I73="s"),CONCATENATE(D73," (s)"),D73)</f>
        <v>All Others</v>
      </c>
      <c r="D73" s="12" t="str">
        <f>VLOOKUP(F73,'Labels List'!$A$4:$B$14,2,FALSE)</f>
        <v>All Others</v>
      </c>
      <c r="E73" s="10" t="str">
        <f>'Raw Data'!A73</f>
        <v>Z Manitoba</v>
      </c>
      <c r="F73" s="10" t="str">
        <f>'Raw Data'!B73</f>
        <v>99 All Others</v>
      </c>
      <c r="G73" s="33">
        <f>IF('Raw Data'!L73="s","s",'Raw Data'!D73)</f>
        <v>0.71447299419999999</v>
      </c>
      <c r="H73" s="33">
        <f>IF('Raw Data'!M73="s","s",'Raw Data'!G73)</f>
        <v>0.36302941789999998</v>
      </c>
      <c r="I73" s="33">
        <f>IF('Raw Data'!N73="S","s",'Raw Data'!J73)</f>
        <v>0.14384699540000001</v>
      </c>
    </row>
  </sheetData>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B1:P15"/>
  <sheetViews>
    <sheetView showGridLines="0" zoomScaleNormal="100" workbookViewId="0">
      <selection activeCell="B20" sqref="B20"/>
    </sheetView>
  </sheetViews>
  <sheetFormatPr defaultColWidth="9.33203125" defaultRowHeight="15.6" x14ac:dyDescent="0.3"/>
  <cols>
    <col min="1" max="1" width="1.5546875" style="14" customWidth="1"/>
    <col min="2" max="2" width="39.5546875" style="14" customWidth="1"/>
    <col min="3" max="3" width="16.109375" style="18" customWidth="1"/>
    <col min="4" max="6" width="16.109375" style="14" customWidth="1"/>
    <col min="7" max="7" width="16.109375" style="18" customWidth="1"/>
    <col min="8" max="8" width="16.109375" style="14" customWidth="1"/>
    <col min="9" max="10" width="10.5546875" style="14" customWidth="1"/>
    <col min="11" max="16384" width="9.33203125" style="14"/>
  </cols>
  <sheetData>
    <row r="1" spans="2:16" s="16" customFormat="1" ht="18.899999999999999" customHeight="1" x14ac:dyDescent="0.3">
      <c r="B1" s="26" t="s">
        <v>45</v>
      </c>
      <c r="C1" s="23"/>
      <c r="D1" s="23"/>
      <c r="E1" s="23"/>
      <c r="F1" s="23"/>
      <c r="G1" s="23"/>
      <c r="H1" s="23"/>
      <c r="I1" s="23"/>
      <c r="J1" s="23"/>
    </row>
    <row r="2" spans="2:16" s="16" customFormat="1" ht="18.899999999999999" customHeight="1" x14ac:dyDescent="0.3">
      <c r="B2" s="24" t="s">
        <v>17</v>
      </c>
      <c r="C2" s="25"/>
      <c r="D2" s="25"/>
      <c r="E2" s="25"/>
      <c r="F2" s="25"/>
      <c r="G2" s="25"/>
      <c r="H2" s="25"/>
      <c r="I2" s="23"/>
      <c r="J2" s="23"/>
    </row>
    <row r="3" spans="2:16" s="15" customFormat="1" ht="78.75" customHeight="1" x14ac:dyDescent="0.3">
      <c r="B3" s="27" t="s">
        <v>18</v>
      </c>
      <c r="C3" s="21" t="s">
        <v>19</v>
      </c>
      <c r="D3" s="21" t="s">
        <v>46</v>
      </c>
      <c r="E3" s="21" t="s">
        <v>20</v>
      </c>
      <c r="F3" s="21" t="s">
        <v>47</v>
      </c>
      <c r="G3" s="21" t="s">
        <v>21</v>
      </c>
      <c r="H3" s="28" t="s">
        <v>48</v>
      </c>
      <c r="O3" s="22"/>
      <c r="P3" s="22"/>
    </row>
    <row r="4" spans="2:16" s="16" customFormat="1" ht="18.899999999999999" customHeight="1" x14ac:dyDescent="0.3">
      <c r="B4" s="29" t="s">
        <v>40</v>
      </c>
      <c r="C4" s="20">
        <f>IF('Raw Data'!L8="s","s",'Raw Data'!C8)</f>
        <v>2964</v>
      </c>
      <c r="D4" s="19">
        <f>IF('Raw Data'!L8="s","s",'Raw Data'!E8*100)</f>
        <v>590900</v>
      </c>
      <c r="E4" s="20">
        <f>IF('Raw Data'!M8="s","s",'Raw Data'!F8)</f>
        <v>3179</v>
      </c>
      <c r="F4" s="19">
        <f>IF('Raw Data'!M8="s","s",'Raw Data'!H8*100)</f>
        <v>602100</v>
      </c>
      <c r="G4" s="20">
        <f>IF('Raw Data'!N8="s","s",'Raw Data'!I8)</f>
        <v>3006</v>
      </c>
      <c r="H4" s="30">
        <f>IF('Raw Data'!N8="s","s",'Raw Data'!K8*100)</f>
        <v>550500</v>
      </c>
    </row>
    <row r="5" spans="2:16" s="16" customFormat="1" ht="18.899999999999999" customHeight="1" x14ac:dyDescent="0.3">
      <c r="B5" s="29" t="s">
        <v>35</v>
      </c>
      <c r="C5" s="20">
        <f>IF('Raw Data'!L9="s","s",'Raw Data'!C9)</f>
        <v>1045</v>
      </c>
      <c r="D5" s="19">
        <f>IF('Raw Data'!L9="s","s",'Raw Data'!E9*100)</f>
        <v>590900</v>
      </c>
      <c r="E5" s="20">
        <f>IF('Raw Data'!M9="s","s",'Raw Data'!F9)</f>
        <v>1012</v>
      </c>
      <c r="F5" s="19">
        <f>IF('Raw Data'!M9="s","s",'Raw Data'!H9*100)</f>
        <v>602100</v>
      </c>
      <c r="G5" s="20">
        <f>IF('Raw Data'!N9="s","s",'Raw Data'!I9)</f>
        <v>849</v>
      </c>
      <c r="H5" s="30">
        <f>IF('Raw Data'!N9="s","s",'Raw Data'!K9*100)</f>
        <v>550500</v>
      </c>
      <c r="J5" s="34"/>
    </row>
    <row r="6" spans="2:16" s="16" customFormat="1" ht="18.899999999999999" customHeight="1" x14ac:dyDescent="0.3">
      <c r="B6" s="29" t="s">
        <v>37</v>
      </c>
      <c r="C6" s="20">
        <f>IF('Raw Data'!L10="s","s",'Raw Data'!C10)</f>
        <v>995</v>
      </c>
      <c r="D6" s="19">
        <f>IF('Raw Data'!L10="s","s",'Raw Data'!E10*100)</f>
        <v>590900</v>
      </c>
      <c r="E6" s="20">
        <f>IF('Raw Data'!M10="s","s",'Raw Data'!F10)</f>
        <v>910</v>
      </c>
      <c r="F6" s="19">
        <f>IF('Raw Data'!M10="s","s",'Raw Data'!H10*100)</f>
        <v>602100</v>
      </c>
      <c r="G6" s="20">
        <f>IF('Raw Data'!N10="s","s",'Raw Data'!I10)</f>
        <v>729</v>
      </c>
      <c r="H6" s="30">
        <f>IF('Raw Data'!N10="s","s",'Raw Data'!K10*100)</f>
        <v>550500</v>
      </c>
      <c r="J6" s="34"/>
    </row>
    <row r="7" spans="2:16" s="16" customFormat="1" ht="18.899999999999999" customHeight="1" x14ac:dyDescent="0.3">
      <c r="B7" s="29" t="s">
        <v>43</v>
      </c>
      <c r="C7" s="20">
        <f>IF('Raw Data'!L11="s","s",'Raw Data'!C11)</f>
        <v>41</v>
      </c>
      <c r="D7" s="19">
        <f>IF('Raw Data'!L11="s","s",'Raw Data'!E11*100)</f>
        <v>590900</v>
      </c>
      <c r="E7" s="20">
        <f>IF('Raw Data'!M11="s","s",'Raw Data'!F11)</f>
        <v>240</v>
      </c>
      <c r="F7" s="19">
        <f>IF('Raw Data'!M11="s","s",'Raw Data'!H11*100)</f>
        <v>602100</v>
      </c>
      <c r="G7" s="20">
        <f>IF('Raw Data'!N11="s","s",'Raw Data'!I11)</f>
        <v>364</v>
      </c>
      <c r="H7" s="30">
        <f>IF('Raw Data'!N11="s","s",'Raw Data'!K11*100)</f>
        <v>550500</v>
      </c>
      <c r="J7" s="34"/>
    </row>
    <row r="8" spans="2:16" s="16" customFormat="1" ht="18.899999999999999" customHeight="1" x14ac:dyDescent="0.3">
      <c r="B8" s="29" t="s">
        <v>42</v>
      </c>
      <c r="C8" s="20">
        <f>IF('Raw Data'!L12="s","s",'Raw Data'!C12)</f>
        <v>211</v>
      </c>
      <c r="D8" s="19">
        <f>IF('Raw Data'!L12="s","s",'Raw Data'!E12*100)</f>
        <v>590900</v>
      </c>
      <c r="E8" s="20">
        <f>IF('Raw Data'!M12="s","s",'Raw Data'!F12)</f>
        <v>175</v>
      </c>
      <c r="F8" s="19">
        <f>IF('Raw Data'!M12="s","s",'Raw Data'!H12*100)</f>
        <v>602100</v>
      </c>
      <c r="G8" s="20">
        <f>IF('Raw Data'!N12="s","s",'Raw Data'!I12)</f>
        <v>164</v>
      </c>
      <c r="H8" s="30">
        <f>IF('Raw Data'!N12="s","s",'Raw Data'!K12*100)</f>
        <v>550500</v>
      </c>
      <c r="J8" s="34"/>
    </row>
    <row r="9" spans="2:16" s="16" customFormat="1" ht="18.899999999999999" customHeight="1" x14ac:dyDescent="0.3">
      <c r="B9" s="29" t="s">
        <v>36</v>
      </c>
      <c r="C9" s="20">
        <f>IF('Raw Data'!L13="s","s",'Raw Data'!C13)</f>
        <v>307</v>
      </c>
      <c r="D9" s="19">
        <f>IF('Raw Data'!L13="s","s",'Raw Data'!E13*100)</f>
        <v>590900</v>
      </c>
      <c r="E9" s="20">
        <f>IF('Raw Data'!M13="s","s",'Raw Data'!F13)</f>
        <v>224</v>
      </c>
      <c r="F9" s="19">
        <f>IF('Raw Data'!M13="s","s",'Raw Data'!H13*100)</f>
        <v>602100</v>
      </c>
      <c r="G9" s="20">
        <f>IF('Raw Data'!N13="s","s",'Raw Data'!I13)</f>
        <v>195</v>
      </c>
      <c r="H9" s="30">
        <f>IF('Raw Data'!N13="s","s",'Raw Data'!K13*100)</f>
        <v>550500</v>
      </c>
    </row>
    <row r="10" spans="2:16" s="16" customFormat="1" ht="18.899999999999999" customHeight="1" x14ac:dyDescent="0.3">
      <c r="B10" s="29" t="s">
        <v>41</v>
      </c>
      <c r="C10" s="20">
        <f>IF('Raw Data'!L14="s","s",'Raw Data'!C14)</f>
        <v>152</v>
      </c>
      <c r="D10" s="19">
        <f>IF('Raw Data'!L14="s","s",'Raw Data'!E14*100)</f>
        <v>590900</v>
      </c>
      <c r="E10" s="20">
        <f>IF('Raw Data'!M14="s","s",'Raw Data'!F14)</f>
        <v>142</v>
      </c>
      <c r="F10" s="19">
        <f>IF('Raw Data'!M14="s","s",'Raw Data'!H14*100)</f>
        <v>602100</v>
      </c>
      <c r="G10" s="20">
        <f>IF('Raw Data'!N14="s","s",'Raw Data'!I14)</f>
        <v>99</v>
      </c>
      <c r="H10" s="30">
        <f>IF('Raw Data'!N14="s","s",'Raw Data'!K14*100)</f>
        <v>550500</v>
      </c>
    </row>
    <row r="11" spans="2:16" s="16" customFormat="1" ht="18.899999999999999" customHeight="1" x14ac:dyDescent="0.3">
      <c r="B11" s="29" t="s">
        <v>38</v>
      </c>
      <c r="C11" s="20">
        <f>IF('Raw Data'!L15="s","s",'Raw Data'!C15)</f>
        <v>60</v>
      </c>
      <c r="D11" s="19">
        <f>IF('Raw Data'!L15="s","s",'Raw Data'!E15*100)</f>
        <v>590900</v>
      </c>
      <c r="E11" s="20">
        <f>IF('Raw Data'!M15="s","s",'Raw Data'!F15)</f>
        <v>71</v>
      </c>
      <c r="F11" s="19">
        <f>IF('Raw Data'!M15="s","s",'Raw Data'!H15*100)</f>
        <v>602100</v>
      </c>
      <c r="G11" s="20">
        <f>IF('Raw Data'!N15="s","s",'Raw Data'!I15)</f>
        <v>41</v>
      </c>
      <c r="H11" s="30">
        <f>IF('Raw Data'!N15="s","s",'Raw Data'!K15*100)</f>
        <v>550500</v>
      </c>
    </row>
    <row r="12" spans="2:16" s="16" customFormat="1" ht="18.899999999999999" customHeight="1" x14ac:dyDescent="0.3">
      <c r="B12" s="29" t="s">
        <v>34</v>
      </c>
      <c r="C12" s="20">
        <f>IF('Raw Data'!L16="s","s",'Raw Data'!C16)</f>
        <v>60</v>
      </c>
      <c r="D12" s="19">
        <f>IF('Raw Data'!L16="s","s",'Raw Data'!E16*100)</f>
        <v>590900</v>
      </c>
      <c r="E12" s="20">
        <f>IF('Raw Data'!M16="s","s",'Raw Data'!F16)</f>
        <v>34</v>
      </c>
      <c r="F12" s="19">
        <f>IF('Raw Data'!M16="s","s",'Raw Data'!H16*100)</f>
        <v>602100</v>
      </c>
      <c r="G12" s="20">
        <f>IF('Raw Data'!N16="s","s",'Raw Data'!I16)</f>
        <v>31</v>
      </c>
      <c r="H12" s="30">
        <f>IF('Raw Data'!N16="s","s",'Raw Data'!K16*100)</f>
        <v>550500</v>
      </c>
    </row>
    <row r="13" spans="2:16" s="16" customFormat="1" ht="18.899999999999999" customHeight="1" x14ac:dyDescent="0.3">
      <c r="B13" s="29" t="s">
        <v>39</v>
      </c>
      <c r="C13" s="20">
        <f>IF('Raw Data'!L17="s","s",'Raw Data'!C17)</f>
        <v>13</v>
      </c>
      <c r="D13" s="19">
        <f>IF('Raw Data'!L17="s","s",'Raw Data'!E17*100)</f>
        <v>590900</v>
      </c>
      <c r="E13" s="20">
        <f>IF('Raw Data'!M17="s","s",'Raw Data'!F17)</f>
        <v>12</v>
      </c>
      <c r="F13" s="19">
        <f>IF('Raw Data'!M17="s","s",'Raw Data'!H17*100)</f>
        <v>602100</v>
      </c>
      <c r="G13" s="20">
        <f>IF('Raw Data'!N17="s","s",'Raw Data'!I17)</f>
        <v>13</v>
      </c>
      <c r="H13" s="30">
        <f>IF('Raw Data'!N17="s","s",'Raw Data'!K17*100)</f>
        <v>550500</v>
      </c>
    </row>
    <row r="14" spans="2:16" s="16" customFormat="1" ht="18.899999999999999" customHeight="1" x14ac:dyDescent="0.3">
      <c r="B14" s="29" t="s">
        <v>44</v>
      </c>
      <c r="C14" s="20">
        <f>IF('Raw Data'!L18="s","s",'Raw Data'!C18)</f>
        <v>61</v>
      </c>
      <c r="D14" s="19">
        <f>IF('Raw Data'!L18="s","s",'Raw Data'!E18*100)</f>
        <v>590900</v>
      </c>
      <c r="E14" s="20">
        <f>IF('Raw Data'!M18="s","s",'Raw Data'!F18)</f>
        <v>22</v>
      </c>
      <c r="F14" s="19">
        <f>IF('Raw Data'!M18="s","s",'Raw Data'!H18*100)</f>
        <v>602100</v>
      </c>
      <c r="G14" s="20">
        <f>IF('Raw Data'!N18="s","s",'Raw Data'!I18)</f>
        <v>14</v>
      </c>
      <c r="H14" s="30">
        <f>IF('Raw Data'!N18="s","s",'Raw Data'!K18*100)</f>
        <v>550500</v>
      </c>
      <c r="O14" s="17"/>
    </row>
    <row r="15" spans="2:16" ht="18.899999999999999" customHeight="1" x14ac:dyDescent="0.3">
      <c r="B15" s="31" t="s">
        <v>22</v>
      </c>
    </row>
  </sheetData>
  <phoneticPr fontId="42"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G71"/>
  <sheetViews>
    <sheetView workbookViewId="0">
      <selection activeCell="I5" sqref="G5:I5"/>
    </sheetView>
  </sheetViews>
  <sheetFormatPr defaultRowHeight="14.4" x14ac:dyDescent="0.3"/>
  <cols>
    <col min="1" max="1" width="5.88671875" customWidth="1"/>
    <col min="2" max="2" width="25.5546875" style="10" customWidth="1"/>
    <col min="3" max="3" width="27.88671875" style="10" customWidth="1"/>
    <col min="4" max="4" width="25.5546875" style="10" customWidth="1"/>
    <col min="5" max="5" width="37.6640625" style="10" customWidth="1"/>
    <col min="6" max="6" width="64.88671875" style="10" customWidth="1"/>
    <col min="8" max="8" width="11.88671875" style="11" bestFit="1" customWidth="1"/>
    <col min="9" max="9" width="7.5546875" style="10" bestFit="1" customWidth="1"/>
    <col min="10" max="10" width="10.44140625" style="5" customWidth="1"/>
    <col min="11" max="12" width="11.44140625" style="6" customWidth="1"/>
    <col min="13" max="13" width="15.109375" style="6" customWidth="1"/>
    <col min="14" max="14" width="2.5546875" style="6" customWidth="1"/>
    <col min="15" max="15" width="9.109375" style="9" bestFit="1" customWidth="1"/>
    <col min="16" max="16" width="11.6640625" style="8" bestFit="1" customWidth="1"/>
    <col min="17" max="17" width="10.6640625" bestFit="1" customWidth="1"/>
    <col min="18" max="18" width="10.44140625" bestFit="1" customWidth="1"/>
    <col min="19" max="19" width="16.33203125" customWidth="1"/>
    <col min="20" max="20" width="12.109375" bestFit="1" customWidth="1"/>
    <col min="21" max="21" width="12.44140625" bestFit="1" customWidth="1"/>
    <col min="22" max="22" width="24.44140625" bestFit="1" customWidth="1"/>
    <col min="23" max="23" width="16.109375" customWidth="1"/>
    <col min="24" max="25" width="16.109375" style="3" customWidth="1"/>
    <col min="26" max="28" width="15.33203125" style="3" bestFit="1" customWidth="1"/>
    <col min="29" max="29" width="2.88671875" style="3" customWidth="1"/>
    <col min="30" max="30" width="14.44140625" style="3" customWidth="1"/>
    <col min="31" max="31" width="12.33203125" style="3" customWidth="1"/>
    <col min="32" max="33" width="15.33203125" style="3" bestFit="1" customWidth="1"/>
  </cols>
  <sheetData>
    <row r="1" spans="1:33" x14ac:dyDescent="0.3">
      <c r="B1" s="10" t="str">
        <f>'Raw Data'!A4</f>
        <v>Top Ten Causes for Hospitalizations for Injury by RHA &amp; Injury Category, 2008/09-2012/13, 2013/14-2017/18 and 2018/19-2022/23</v>
      </c>
    </row>
    <row r="2" spans="1:33" x14ac:dyDescent="0.3">
      <c r="B2" s="10">
        <f>'Raw Data'!A5</f>
        <v>0</v>
      </c>
    </row>
    <row r="3" spans="1:33" x14ac:dyDescent="0.3">
      <c r="B3" s="10" t="str">
        <f>'Raw Data'!A6</f>
        <v xml:space="preserve">date:      June 17, 2025 </v>
      </c>
    </row>
    <row r="4" spans="1:33" x14ac:dyDescent="0.3">
      <c r="AF4"/>
      <c r="AG4"/>
    </row>
    <row r="5" spans="1:33" s="2" customFormat="1" x14ac:dyDescent="0.3">
      <c r="A5" s="2" t="s">
        <v>16</v>
      </c>
      <c r="B5" s="1" t="s">
        <v>29</v>
      </c>
      <c r="C5" s="1" t="s">
        <v>28</v>
      </c>
      <c r="D5" s="2" t="s">
        <v>49</v>
      </c>
      <c r="E5" s="1" t="s">
        <v>30</v>
      </c>
      <c r="F5" s="1" t="s">
        <v>27</v>
      </c>
      <c r="G5" s="4" t="s">
        <v>13</v>
      </c>
      <c r="H5" s="4" t="s">
        <v>14</v>
      </c>
      <c r="I5" s="4" t="s">
        <v>15</v>
      </c>
      <c r="J5" s="7"/>
    </row>
    <row r="6" spans="1:33" x14ac:dyDescent="0.3">
      <c r="A6">
        <v>1</v>
      </c>
      <c r="B6" s="12" t="s">
        <v>12</v>
      </c>
      <c r="C6" s="12" t="str">
        <f>IF(OR(G6="s",H6="s",I6="s"),CONCATENATE(D6," (s)"),D6)</f>
        <v>Accidental Falls</v>
      </c>
      <c r="D6" s="12" t="str">
        <f>VLOOKUP(F6,'Labels List'!$A$4:$B$14,2,FALSE)</f>
        <v>Accidental Falls</v>
      </c>
      <c r="E6" s="12" t="str">
        <f>'Raw Data'!A8</f>
        <v>SO Southern Health-Sante Sud</v>
      </c>
      <c r="F6" s="12" t="str">
        <f>'Raw Data'!B8</f>
        <v>03 Accidental Falls</v>
      </c>
      <c r="G6" s="33">
        <f>IF('Raw Data'!L8="s","s",'Raw Data'!E8)</f>
        <v>5909</v>
      </c>
      <c r="H6" s="33">
        <f>IF('Raw Data'!M8="s","s",'Raw Data'!H8)</f>
        <v>6021</v>
      </c>
      <c r="I6" s="33">
        <f>IF('Raw Data'!N8="S","s",'Raw Data'!K8)</f>
        <v>5505</v>
      </c>
      <c r="J6" s="6"/>
      <c r="K6" s="13"/>
      <c r="L6"/>
      <c r="M6" s="12"/>
      <c r="N6"/>
      <c r="O6"/>
      <c r="P6"/>
      <c r="R6" s="3"/>
      <c r="S6" s="3"/>
      <c r="T6" s="3"/>
      <c r="U6" s="3"/>
      <c r="V6" s="3"/>
      <c r="W6" s="3"/>
      <c r="Z6"/>
      <c r="AA6"/>
      <c r="AB6"/>
      <c r="AC6"/>
      <c r="AD6"/>
      <c r="AE6"/>
      <c r="AF6"/>
      <c r="AG6"/>
    </row>
    <row r="7" spans="1:33" x14ac:dyDescent="0.3">
      <c r="C7" s="12" t="str">
        <f t="shared" ref="C7:C70" si="0">IF(OR(G7="s",H7="s",I7="s"),CONCATENATE(D7," (s)"),D7)</f>
        <v>Natural and Environmental Factors</v>
      </c>
      <c r="D7" s="12" t="str">
        <f>VLOOKUP(F7,'Labels List'!$A$4:$B$14,2,FALSE)</f>
        <v>Natural and Environmental Factors</v>
      </c>
      <c r="E7" s="12" t="str">
        <f>'Raw Data'!A9</f>
        <v>SO Southern Health-Sante Sud</v>
      </c>
      <c r="F7" s="12" t="str">
        <f>'Raw Data'!B9</f>
        <v>08 Accidents Due to Natural and Environmental Factors</v>
      </c>
      <c r="G7" s="33">
        <f>IF('Raw Data'!L9="s","s",'Raw Data'!E9)</f>
        <v>5909</v>
      </c>
      <c r="H7" s="33">
        <f>IF('Raw Data'!M9="s","s",'Raw Data'!H9)</f>
        <v>6021</v>
      </c>
      <c r="I7" s="33">
        <f>IF('Raw Data'!N9="S","s",'Raw Data'!K9)</f>
        <v>5505</v>
      </c>
      <c r="J7" s="6"/>
      <c r="K7" s="13"/>
      <c r="L7"/>
      <c r="M7" s="12"/>
      <c r="N7"/>
      <c r="O7"/>
      <c r="P7"/>
      <c r="R7" s="3"/>
      <c r="S7" s="3"/>
      <c r="T7" s="3"/>
      <c r="U7" s="3"/>
      <c r="V7" s="3"/>
      <c r="W7" s="3"/>
      <c r="Z7"/>
      <c r="AA7"/>
      <c r="AB7"/>
      <c r="AC7"/>
      <c r="AD7"/>
      <c r="AE7"/>
      <c r="AF7"/>
      <c r="AG7"/>
    </row>
    <row r="8" spans="1:33" x14ac:dyDescent="0.3">
      <c r="C8" s="12" t="str">
        <f t="shared" si="0"/>
        <v>Land Transport Accidents</v>
      </c>
      <c r="D8" s="12" t="str">
        <f>VLOOKUP(F8,'Labels List'!$A$4:$B$14,2,FALSE)</f>
        <v>Land Transport Accidents</v>
      </c>
      <c r="E8" s="12" t="str">
        <f>'Raw Data'!A10</f>
        <v>SO Southern Health-Sante Sud</v>
      </c>
      <c r="F8" s="12" t="str">
        <f>'Raw Data'!B10</f>
        <v>01 Land Transport Accidents</v>
      </c>
      <c r="G8" s="33">
        <f>IF('Raw Data'!L10="s","s",'Raw Data'!E10)</f>
        <v>5909</v>
      </c>
      <c r="H8" s="33">
        <f>IF('Raw Data'!M10="s","s",'Raw Data'!H10)</f>
        <v>6021</v>
      </c>
      <c r="I8" s="33">
        <f>IF('Raw Data'!N10="S","s",'Raw Data'!K10)</f>
        <v>5505</v>
      </c>
      <c r="J8" s="6"/>
      <c r="K8" s="13"/>
      <c r="L8"/>
      <c r="M8" s="12"/>
      <c r="N8"/>
      <c r="O8"/>
      <c r="P8"/>
      <c r="R8" s="3"/>
      <c r="S8" s="3"/>
      <c r="T8" s="3"/>
      <c r="U8" s="3"/>
      <c r="V8" s="3"/>
      <c r="W8" s="3"/>
      <c r="Z8"/>
      <c r="AA8"/>
      <c r="AB8"/>
      <c r="AC8"/>
      <c r="AD8"/>
      <c r="AE8"/>
      <c r="AF8"/>
      <c r="AG8"/>
    </row>
    <row r="9" spans="1:33" x14ac:dyDescent="0.3">
      <c r="C9" s="12" t="str">
        <f t="shared" si="0"/>
        <v>Suffocation and Breathing Threat</v>
      </c>
      <c r="D9" s="12" t="str">
        <f>VLOOKUP(F9,'Labels List'!$A$4:$B$14,2,FALSE)</f>
        <v>Suffocation and Breathing Threat</v>
      </c>
      <c r="E9" s="12" t="str">
        <f>'Raw Data'!A11</f>
        <v>SO Southern Health-Sante Sud</v>
      </c>
      <c r="F9" s="12" t="str">
        <f>'Raw Data'!B11</f>
        <v>06 Accidental Suffocation, Choking and Other Threats to Breathing</v>
      </c>
      <c r="G9" s="33">
        <f>IF('Raw Data'!L11="s","s",'Raw Data'!E11)</f>
        <v>5909</v>
      </c>
      <c r="H9" s="33">
        <f>IF('Raw Data'!M11="s","s",'Raw Data'!H11)</f>
        <v>6021</v>
      </c>
      <c r="I9" s="33">
        <f>IF('Raw Data'!N11="S","s",'Raw Data'!K11)</f>
        <v>5505</v>
      </c>
      <c r="J9" s="6"/>
      <c r="K9" s="13"/>
      <c r="L9"/>
      <c r="M9" s="12"/>
      <c r="N9"/>
      <c r="O9"/>
      <c r="P9"/>
      <c r="R9" s="3"/>
      <c r="S9" s="3"/>
      <c r="T9" s="3"/>
      <c r="U9" s="3"/>
      <c r="V9" s="3"/>
      <c r="W9" s="3"/>
      <c r="Z9"/>
      <c r="AA9"/>
      <c r="AB9"/>
      <c r="AC9"/>
      <c r="AD9"/>
      <c r="AE9"/>
      <c r="AF9"/>
      <c r="AG9"/>
    </row>
    <row r="10" spans="1:33" x14ac:dyDescent="0.3">
      <c r="C10" s="12" t="str">
        <f t="shared" si="0"/>
        <v>Assault and Injuries</v>
      </c>
      <c r="D10" s="12" t="str">
        <f>VLOOKUP(F10,'Labels List'!$A$4:$B$14,2,FALSE)</f>
        <v>Assault and Injuries</v>
      </c>
      <c r="E10" s="12" t="str">
        <f>'Raw Data'!A12</f>
        <v>SO Southern Health-Sante Sud</v>
      </c>
      <c r="F10" s="12" t="str">
        <f>'Raw Data'!B12</f>
        <v>10 Assault and Injuries Inflicted by Others</v>
      </c>
      <c r="G10" s="33">
        <f>IF('Raw Data'!L12="s","s",'Raw Data'!E12)</f>
        <v>5909</v>
      </c>
      <c r="H10" s="33">
        <f>IF('Raw Data'!M12="s","s",'Raw Data'!H12)</f>
        <v>6021</v>
      </c>
      <c r="I10" s="33">
        <f>IF('Raw Data'!N12="S","s",'Raw Data'!K12)</f>
        <v>5505</v>
      </c>
      <c r="J10" s="6"/>
      <c r="K10" s="13"/>
      <c r="L10"/>
      <c r="M10" s="12"/>
      <c r="N10"/>
      <c r="O10"/>
      <c r="P10"/>
      <c r="R10" s="3"/>
      <c r="S10" s="3"/>
      <c r="T10" s="3"/>
      <c r="U10" s="3"/>
      <c r="V10" s="3"/>
      <c r="W10" s="3"/>
      <c r="Z10"/>
      <c r="AA10"/>
      <c r="AB10"/>
      <c r="AC10"/>
      <c r="AD10"/>
      <c r="AE10"/>
      <c r="AF10"/>
      <c r="AG10"/>
    </row>
    <row r="11" spans="1:33" x14ac:dyDescent="0.3">
      <c r="C11" s="12" t="str">
        <f t="shared" si="0"/>
        <v>Suicide and Self-Inflicted Injury</v>
      </c>
      <c r="D11" s="12" t="str">
        <f>VLOOKUP(F11,'Labels List'!$A$4:$B$14,2,FALSE)</f>
        <v>Suicide and Self-Inflicted Injury</v>
      </c>
      <c r="E11" s="12" t="str">
        <f>'Raw Data'!A13</f>
        <v>SO Southern Health-Sante Sud</v>
      </c>
      <c r="F11" s="12" t="str">
        <f>'Raw Data'!B13</f>
        <v>09 Suicide and Self-Inflicted Injury</v>
      </c>
      <c r="G11" s="33">
        <f>IF('Raw Data'!L13="s","s",'Raw Data'!E13)</f>
        <v>5909</v>
      </c>
      <c r="H11" s="33">
        <f>IF('Raw Data'!M13="s","s",'Raw Data'!H13)</f>
        <v>6021</v>
      </c>
      <c r="I11" s="33">
        <f>IF('Raw Data'!N13="S","s",'Raw Data'!K13)</f>
        <v>5505</v>
      </c>
      <c r="J11" s="6"/>
      <c r="K11" s="13"/>
      <c r="L11"/>
      <c r="M11" s="12"/>
      <c r="N11"/>
      <c r="O11"/>
      <c r="P11"/>
      <c r="R11" s="3"/>
      <c r="S11" s="3"/>
      <c r="T11" s="3"/>
      <c r="U11" s="3"/>
      <c r="V11" s="3"/>
      <c r="W11" s="3"/>
      <c r="Z11"/>
      <c r="AA11"/>
      <c r="AB11"/>
      <c r="AC11"/>
      <c r="AD11"/>
      <c r="AE11"/>
      <c r="AF11"/>
      <c r="AG11"/>
    </row>
    <row r="12" spans="1:33" x14ac:dyDescent="0.3">
      <c r="C12" s="12" t="str">
        <f t="shared" si="0"/>
        <v>Accidental Poisoning</v>
      </c>
      <c r="D12" s="12" t="str">
        <f>VLOOKUP(F12,'Labels List'!$A$4:$B$14,2,FALSE)</f>
        <v>Accidental Poisoning</v>
      </c>
      <c r="E12" s="12" t="str">
        <f>'Raw Data'!A14</f>
        <v>SO Southern Health-Sante Sud</v>
      </c>
      <c r="F12" s="12" t="str">
        <f>'Raw Data'!B14</f>
        <v>04 Accidental Poisoning</v>
      </c>
      <c r="G12" s="33">
        <f>IF('Raw Data'!L14="s","s",'Raw Data'!E14)</f>
        <v>5909</v>
      </c>
      <c r="H12" s="33">
        <f>IF('Raw Data'!M14="s","s",'Raw Data'!H14)</f>
        <v>6021</v>
      </c>
      <c r="I12" s="33">
        <f>IF('Raw Data'!N14="S","s",'Raw Data'!K14)</f>
        <v>5505</v>
      </c>
      <c r="J12" s="6"/>
      <c r="K12" s="13"/>
      <c r="L12"/>
      <c r="M12" s="12"/>
      <c r="N12"/>
      <c r="O12"/>
      <c r="P12"/>
      <c r="R12" s="3"/>
      <c r="S12" s="3"/>
      <c r="T12" s="3"/>
      <c r="U12" s="3"/>
      <c r="V12" s="3"/>
      <c r="W12" s="3"/>
      <c r="Z12"/>
      <c r="AA12"/>
      <c r="AB12"/>
      <c r="AC12"/>
      <c r="AD12"/>
      <c r="AE12"/>
      <c r="AF12"/>
      <c r="AG12"/>
    </row>
    <row r="13" spans="1:33" x14ac:dyDescent="0.3">
      <c r="C13" s="12" t="str">
        <f t="shared" si="0"/>
        <v>Undetermined Intent Events</v>
      </c>
      <c r="D13" s="12" t="str">
        <f>VLOOKUP(F13,'Labels List'!$A$4:$B$14,2,FALSE)</f>
        <v>Undetermined Intent Events</v>
      </c>
      <c r="E13" s="12" t="str">
        <f>'Raw Data'!A15</f>
        <v>SO Southern Health-Sante Sud</v>
      </c>
      <c r="F13" s="12" t="str">
        <f>'Raw Data'!B15</f>
        <v>11 Event of Undetermined Intent</v>
      </c>
      <c r="G13" s="33">
        <f>IF('Raw Data'!L15="s","s",'Raw Data'!E15)</f>
        <v>5909</v>
      </c>
      <c r="H13" s="33">
        <f>IF('Raw Data'!M15="s","s",'Raw Data'!H15)</f>
        <v>6021</v>
      </c>
      <c r="I13" s="33">
        <f>IF('Raw Data'!N15="S","s",'Raw Data'!K15)</f>
        <v>5505</v>
      </c>
      <c r="J13" s="6"/>
      <c r="K13" s="13"/>
      <c r="L13"/>
      <c r="M13" s="12"/>
      <c r="N13"/>
      <c r="O13"/>
      <c r="P13"/>
      <c r="R13" s="3"/>
      <c r="S13" s="3"/>
      <c r="T13" s="3"/>
      <c r="U13" s="3"/>
      <c r="V13" s="3"/>
      <c r="W13" s="3"/>
      <c r="Z13"/>
      <c r="AA13"/>
      <c r="AB13"/>
      <c r="AC13"/>
      <c r="AD13"/>
      <c r="AE13"/>
      <c r="AF13"/>
      <c r="AG13"/>
    </row>
    <row r="14" spans="1:33" x14ac:dyDescent="0.3">
      <c r="C14" s="12" t="str">
        <f t="shared" si="0"/>
        <v>Fire and Flames</v>
      </c>
      <c r="D14" s="12" t="str">
        <f>VLOOKUP(F14,'Labels List'!$A$4:$B$14,2,FALSE)</f>
        <v>Fire and Flames</v>
      </c>
      <c r="E14" s="12" t="str">
        <f>'Raw Data'!A16</f>
        <v>SO Southern Health-Sante Sud</v>
      </c>
      <c r="F14" s="12" t="str">
        <f>'Raw Data'!B16</f>
        <v>07 Accidents Caused by Fire and Flames</v>
      </c>
      <c r="G14" s="33">
        <f>IF('Raw Data'!L16="s","s",'Raw Data'!E16)</f>
        <v>5909</v>
      </c>
      <c r="H14" s="33">
        <f>IF('Raw Data'!M16="s","s",'Raw Data'!H16)</f>
        <v>6021</v>
      </c>
      <c r="I14" s="33">
        <f>IF('Raw Data'!N16="S","s",'Raw Data'!K16)</f>
        <v>5505</v>
      </c>
      <c r="J14" s="6"/>
      <c r="K14" s="13"/>
      <c r="L14"/>
      <c r="M14" s="12"/>
      <c r="N14"/>
      <c r="O14"/>
      <c r="P14"/>
      <c r="R14" s="3"/>
      <c r="S14" s="3"/>
      <c r="T14" s="3"/>
      <c r="U14" s="3"/>
      <c r="V14" s="3"/>
      <c r="W14" s="3"/>
      <c r="Z14"/>
      <c r="AA14"/>
      <c r="AB14"/>
      <c r="AC14"/>
      <c r="AD14"/>
      <c r="AE14"/>
      <c r="AF14"/>
      <c r="AG14"/>
    </row>
    <row r="15" spans="1:33" x14ac:dyDescent="0.3">
      <c r="C15" s="12" t="str">
        <f t="shared" si="0"/>
        <v>Other Transport Accidents</v>
      </c>
      <c r="D15" s="12" t="str">
        <f>VLOOKUP(F15,'Labels List'!$A$4:$B$14,2,FALSE)</f>
        <v>Other Transport Accidents</v>
      </c>
      <c r="E15" s="12" t="str">
        <f>'Raw Data'!A17</f>
        <v>SO Southern Health-Sante Sud</v>
      </c>
      <c r="F15" s="12" t="str">
        <f>'Raw Data'!B17</f>
        <v>02 Water/Air/Other Transport Accidents</v>
      </c>
      <c r="G15" s="33">
        <f>IF('Raw Data'!L17="s","s",'Raw Data'!E17)</f>
        <v>5909</v>
      </c>
      <c r="H15" s="33">
        <f>IF('Raw Data'!M17="s","s",'Raw Data'!H17)</f>
        <v>6021</v>
      </c>
      <c r="I15" s="33">
        <f>IF('Raw Data'!N17="S","s",'Raw Data'!K17)</f>
        <v>5505</v>
      </c>
      <c r="J15" s="6"/>
      <c r="K15" s="13"/>
      <c r="L15"/>
      <c r="M15" s="12"/>
      <c r="N15"/>
      <c r="O15"/>
      <c r="P15"/>
      <c r="R15" s="3"/>
      <c r="S15" s="3"/>
      <c r="T15" s="3"/>
      <c r="U15" s="3"/>
      <c r="V15" s="3"/>
      <c r="W15" s="3"/>
      <c r="Z15"/>
      <c r="AA15"/>
      <c r="AB15"/>
      <c r="AC15"/>
      <c r="AD15"/>
      <c r="AE15"/>
      <c r="AF15"/>
      <c r="AG15"/>
    </row>
    <row r="16" spans="1:33" x14ac:dyDescent="0.3">
      <c r="C16" s="12" t="str">
        <f t="shared" si="0"/>
        <v>All Others</v>
      </c>
      <c r="D16" s="12" t="str">
        <f>VLOOKUP(F16,'Labels List'!$A$4:$B$14,2,FALSE)</f>
        <v>All Others</v>
      </c>
      <c r="E16" s="12" t="str">
        <f>'Raw Data'!A18</f>
        <v>SO Southern Health-Sante Sud</v>
      </c>
      <c r="F16" s="12" t="str">
        <f>'Raw Data'!B18</f>
        <v>99 All Others</v>
      </c>
      <c r="G16" s="33">
        <f>IF('Raw Data'!L18="s","s",'Raw Data'!E18)</f>
        <v>5909</v>
      </c>
      <c r="H16" s="33">
        <f>IF('Raw Data'!M18="s","s",'Raw Data'!H18)</f>
        <v>6021</v>
      </c>
      <c r="I16" s="33">
        <f>IF('Raw Data'!N18="S","s",'Raw Data'!K18)</f>
        <v>5505</v>
      </c>
      <c r="J16" s="6"/>
      <c r="K16" s="13"/>
      <c r="L16"/>
      <c r="M16" s="12"/>
      <c r="N16"/>
      <c r="O16"/>
      <c r="P16"/>
      <c r="R16" s="3"/>
      <c r="S16" s="3"/>
      <c r="T16" s="3"/>
      <c r="U16" s="3"/>
      <c r="V16" s="3"/>
      <c r="W16" s="3"/>
      <c r="Z16"/>
      <c r="AA16"/>
      <c r="AB16"/>
      <c r="AC16"/>
      <c r="AD16"/>
      <c r="AE16"/>
      <c r="AF16"/>
      <c r="AG16"/>
    </row>
    <row r="17" spans="1:33" x14ac:dyDescent="0.3">
      <c r="A17">
        <v>2</v>
      </c>
      <c r="B17" s="12" t="s">
        <v>11</v>
      </c>
      <c r="C17" s="12" t="str">
        <f t="shared" si="0"/>
        <v>Accidental Falls</v>
      </c>
      <c r="D17" s="12" t="str">
        <f>VLOOKUP(F17,'Labels List'!$A$4:$B$14,2,FALSE)</f>
        <v>Accidental Falls</v>
      </c>
      <c r="E17" s="12" t="str">
        <f>'Raw Data'!A19</f>
        <v>WP Winnipeg RHA</v>
      </c>
      <c r="F17" s="12" t="str">
        <f>'Raw Data'!B19</f>
        <v>03 Accidental Falls</v>
      </c>
      <c r="G17" s="33">
        <f>IF('Raw Data'!L19="s","s",'Raw Data'!E19)</f>
        <v>21403</v>
      </c>
      <c r="H17" s="33">
        <f>IF('Raw Data'!M19="s","s",'Raw Data'!H19)</f>
        <v>24198</v>
      </c>
      <c r="I17" s="33">
        <f>IF('Raw Data'!N19="S","s",'Raw Data'!K19)</f>
        <v>25864</v>
      </c>
      <c r="J17" s="6"/>
      <c r="K17" s="13"/>
      <c r="L17"/>
      <c r="M17" s="12"/>
      <c r="N17"/>
      <c r="O17"/>
      <c r="P17"/>
      <c r="R17" s="3"/>
      <c r="S17" s="3"/>
      <c r="T17" s="3"/>
      <c r="U17" s="3"/>
      <c r="V17" s="3"/>
      <c r="W17" s="3"/>
      <c r="Z17"/>
      <c r="AA17"/>
      <c r="AB17"/>
      <c r="AC17"/>
      <c r="AD17"/>
      <c r="AE17"/>
      <c r="AF17"/>
      <c r="AG17"/>
    </row>
    <row r="18" spans="1:33" x14ac:dyDescent="0.3">
      <c r="B18" s="12"/>
      <c r="C18" s="12" t="str">
        <f t="shared" si="0"/>
        <v>Natural and Environmental Factors</v>
      </c>
      <c r="D18" s="12" t="str">
        <f>VLOOKUP(F18,'Labels List'!$A$4:$B$14,2,FALSE)</f>
        <v>Natural and Environmental Factors</v>
      </c>
      <c r="E18" s="12" t="str">
        <f>'Raw Data'!A20</f>
        <v>WP Winnipeg RHA</v>
      </c>
      <c r="F18" s="12" t="str">
        <f>'Raw Data'!B20</f>
        <v>08 Accidents Due to Natural and Environmental Factors</v>
      </c>
      <c r="G18" s="33">
        <f>IF('Raw Data'!L20="s","s",'Raw Data'!E20)</f>
        <v>21403</v>
      </c>
      <c r="H18" s="33">
        <f>IF('Raw Data'!M20="s","s",'Raw Data'!H20)</f>
        <v>24198</v>
      </c>
      <c r="I18" s="33">
        <f>IF('Raw Data'!N20="S","s",'Raw Data'!K20)</f>
        <v>25864</v>
      </c>
      <c r="J18" s="6"/>
      <c r="K18" s="13"/>
      <c r="L18"/>
      <c r="M18" s="12"/>
      <c r="N18"/>
      <c r="O18"/>
      <c r="P18"/>
      <c r="R18" s="3"/>
      <c r="S18" s="3"/>
      <c r="T18" s="3"/>
      <c r="U18" s="3"/>
      <c r="V18" s="3"/>
      <c r="W18" s="3"/>
      <c r="Z18"/>
      <c r="AA18"/>
      <c r="AB18"/>
      <c r="AC18"/>
      <c r="AD18"/>
      <c r="AE18"/>
      <c r="AF18"/>
      <c r="AG18"/>
    </row>
    <row r="19" spans="1:33" x14ac:dyDescent="0.3">
      <c r="B19" s="12"/>
      <c r="C19" s="12" t="str">
        <f t="shared" si="0"/>
        <v>Land Transport Accidents</v>
      </c>
      <c r="D19" s="12" t="str">
        <f>VLOOKUP(F19,'Labels List'!$A$4:$B$14,2,FALSE)</f>
        <v>Land Transport Accidents</v>
      </c>
      <c r="E19" s="12" t="str">
        <f>'Raw Data'!A21</f>
        <v>WP Winnipeg RHA</v>
      </c>
      <c r="F19" s="12" t="str">
        <f>'Raw Data'!B21</f>
        <v>01 Land Transport Accidents</v>
      </c>
      <c r="G19" s="33">
        <f>IF('Raw Data'!L21="s","s",'Raw Data'!E21)</f>
        <v>21403</v>
      </c>
      <c r="H19" s="33">
        <f>IF('Raw Data'!M21="s","s",'Raw Data'!H21)</f>
        <v>24198</v>
      </c>
      <c r="I19" s="33">
        <f>IF('Raw Data'!N21="S","s",'Raw Data'!K21)</f>
        <v>25864</v>
      </c>
      <c r="J19" s="6"/>
      <c r="K19" s="13"/>
      <c r="L19"/>
      <c r="M19" s="12"/>
      <c r="N19"/>
      <c r="O19"/>
      <c r="P19"/>
      <c r="R19" s="3"/>
      <c r="S19" s="3"/>
      <c r="T19" s="3"/>
      <c r="U19" s="3"/>
      <c r="V19" s="3"/>
      <c r="W19" s="3"/>
      <c r="Z19"/>
      <c r="AA19"/>
      <c r="AB19"/>
      <c r="AC19"/>
      <c r="AD19"/>
      <c r="AE19"/>
      <c r="AF19"/>
      <c r="AG19"/>
    </row>
    <row r="20" spans="1:33" x14ac:dyDescent="0.3">
      <c r="B20" s="12"/>
      <c r="C20" s="12" t="str">
        <f t="shared" si="0"/>
        <v>Suffocation and Breathing Threat</v>
      </c>
      <c r="D20" s="12" t="str">
        <f>VLOOKUP(F20,'Labels List'!$A$4:$B$14,2,FALSE)</f>
        <v>Suffocation and Breathing Threat</v>
      </c>
      <c r="E20" s="12" t="str">
        <f>'Raw Data'!A22</f>
        <v>WP Winnipeg RHA</v>
      </c>
      <c r="F20" s="12" t="str">
        <f>'Raw Data'!B22</f>
        <v>06 Accidental Suffocation, Choking and Other Threats to Breathing</v>
      </c>
      <c r="G20" s="33">
        <f>IF('Raw Data'!L22="s","s",'Raw Data'!E22)</f>
        <v>21403</v>
      </c>
      <c r="H20" s="33">
        <f>IF('Raw Data'!M22="s","s",'Raw Data'!H22)</f>
        <v>24198</v>
      </c>
      <c r="I20" s="33">
        <f>IF('Raw Data'!N22="S","s",'Raw Data'!K22)</f>
        <v>25864</v>
      </c>
      <c r="J20" s="6"/>
      <c r="K20" s="13"/>
      <c r="L20"/>
      <c r="M20" s="12"/>
      <c r="N20"/>
      <c r="O20"/>
      <c r="P20"/>
      <c r="R20" s="3"/>
      <c r="S20" s="3"/>
      <c r="T20" s="3"/>
      <c r="U20" s="3"/>
      <c r="V20" s="3"/>
      <c r="W20" s="3"/>
      <c r="Z20"/>
      <c r="AA20"/>
      <c r="AB20"/>
      <c r="AC20"/>
      <c r="AD20"/>
      <c r="AE20"/>
      <c r="AF20"/>
      <c r="AG20"/>
    </row>
    <row r="21" spans="1:33" x14ac:dyDescent="0.3">
      <c r="B21" s="12"/>
      <c r="C21" s="12" t="str">
        <f t="shared" si="0"/>
        <v>Assault and Injuries</v>
      </c>
      <c r="D21" s="12" t="str">
        <f>VLOOKUP(F21,'Labels List'!$A$4:$B$14,2,FALSE)</f>
        <v>Assault and Injuries</v>
      </c>
      <c r="E21" s="12" t="str">
        <f>'Raw Data'!A23</f>
        <v>WP Winnipeg RHA</v>
      </c>
      <c r="F21" s="12" t="str">
        <f>'Raw Data'!B23</f>
        <v>10 Assault and Injuries Inflicted by Others</v>
      </c>
      <c r="G21" s="33">
        <f>IF('Raw Data'!L23="s","s",'Raw Data'!E23)</f>
        <v>21403</v>
      </c>
      <c r="H21" s="33">
        <f>IF('Raw Data'!M23="s","s",'Raw Data'!H23)</f>
        <v>24198</v>
      </c>
      <c r="I21" s="33">
        <f>IF('Raw Data'!N23="S","s",'Raw Data'!K23)</f>
        <v>25864</v>
      </c>
      <c r="J21" s="6"/>
      <c r="K21" s="13"/>
      <c r="L21"/>
      <c r="M21" s="12"/>
      <c r="N21"/>
      <c r="O21"/>
      <c r="P21"/>
      <c r="R21" s="3"/>
      <c r="S21" s="3"/>
      <c r="T21" s="3"/>
      <c r="U21" s="3"/>
      <c r="V21" s="3"/>
      <c r="W21" s="3"/>
      <c r="Z21"/>
      <c r="AA21"/>
      <c r="AB21"/>
      <c r="AC21"/>
      <c r="AD21"/>
      <c r="AE21"/>
      <c r="AF21"/>
      <c r="AG21"/>
    </row>
    <row r="22" spans="1:33" x14ac:dyDescent="0.3">
      <c r="B22" s="12"/>
      <c r="C22" s="12" t="str">
        <f t="shared" si="0"/>
        <v>Suicide and Self-Inflicted Injury</v>
      </c>
      <c r="D22" s="12" t="str">
        <f>VLOOKUP(F22,'Labels List'!$A$4:$B$14,2,FALSE)</f>
        <v>Suicide and Self-Inflicted Injury</v>
      </c>
      <c r="E22" s="12" t="str">
        <f>'Raw Data'!A24</f>
        <v>WP Winnipeg RHA</v>
      </c>
      <c r="F22" s="12" t="str">
        <f>'Raw Data'!B24</f>
        <v>09 Suicide and Self-Inflicted Injury</v>
      </c>
      <c r="G22" s="33">
        <f>IF('Raw Data'!L24="s","s",'Raw Data'!E24)</f>
        <v>21403</v>
      </c>
      <c r="H22" s="33">
        <f>IF('Raw Data'!M24="s","s",'Raw Data'!H24)</f>
        <v>24198</v>
      </c>
      <c r="I22" s="33">
        <f>IF('Raw Data'!N24="S","s",'Raw Data'!K24)</f>
        <v>25864</v>
      </c>
      <c r="J22" s="6"/>
      <c r="K22" s="13"/>
      <c r="L22"/>
      <c r="M22" s="12"/>
      <c r="N22"/>
      <c r="O22"/>
      <c r="P22"/>
      <c r="R22" s="3"/>
      <c r="S22" s="3"/>
      <c r="T22" s="3"/>
      <c r="U22" s="3"/>
      <c r="V22" s="3"/>
      <c r="W22" s="3"/>
      <c r="Z22"/>
      <c r="AA22"/>
      <c r="AB22"/>
      <c r="AC22"/>
      <c r="AD22"/>
      <c r="AE22"/>
      <c r="AF22"/>
      <c r="AG22"/>
    </row>
    <row r="23" spans="1:33" x14ac:dyDescent="0.3">
      <c r="B23" s="12"/>
      <c r="C23" s="12" t="str">
        <f t="shared" si="0"/>
        <v>Accidental Poisoning</v>
      </c>
      <c r="D23" s="12" t="str">
        <f>VLOOKUP(F23,'Labels List'!$A$4:$B$14,2,FALSE)</f>
        <v>Accidental Poisoning</v>
      </c>
      <c r="E23" s="12" t="str">
        <f>'Raw Data'!A25</f>
        <v>WP Winnipeg RHA</v>
      </c>
      <c r="F23" s="12" t="str">
        <f>'Raw Data'!B25</f>
        <v>04 Accidental Poisoning</v>
      </c>
      <c r="G23" s="33">
        <f>IF('Raw Data'!L25="s","s",'Raw Data'!E25)</f>
        <v>21403</v>
      </c>
      <c r="H23" s="33">
        <f>IF('Raw Data'!M25="s","s",'Raw Data'!H25)</f>
        <v>24198</v>
      </c>
      <c r="I23" s="33">
        <f>IF('Raw Data'!N25="S","s",'Raw Data'!K25)</f>
        <v>25864</v>
      </c>
      <c r="J23" s="6"/>
      <c r="K23" s="13"/>
      <c r="L23"/>
      <c r="M23" s="12"/>
      <c r="N23"/>
      <c r="O23"/>
      <c r="P23"/>
      <c r="R23" s="3"/>
      <c r="S23" s="3"/>
      <c r="T23" s="3"/>
      <c r="U23" s="3"/>
      <c r="V23" s="3"/>
      <c r="W23" s="3"/>
      <c r="Z23"/>
      <c r="AA23"/>
      <c r="AB23"/>
      <c r="AC23"/>
      <c r="AD23"/>
      <c r="AE23"/>
      <c r="AF23"/>
      <c r="AG23"/>
    </row>
    <row r="24" spans="1:33" x14ac:dyDescent="0.3">
      <c r="B24" s="12"/>
      <c r="C24" s="12" t="str">
        <f t="shared" si="0"/>
        <v>Undetermined Intent Events</v>
      </c>
      <c r="D24" s="12" t="str">
        <f>VLOOKUP(F24,'Labels List'!$A$4:$B$14,2,FALSE)</f>
        <v>Undetermined Intent Events</v>
      </c>
      <c r="E24" s="12" t="str">
        <f>'Raw Data'!A26</f>
        <v>WP Winnipeg RHA</v>
      </c>
      <c r="F24" s="12" t="str">
        <f>'Raw Data'!B26</f>
        <v>11 Event of Undetermined Intent</v>
      </c>
      <c r="G24" s="33">
        <f>IF('Raw Data'!L26="s","s",'Raw Data'!E26)</f>
        <v>21403</v>
      </c>
      <c r="H24" s="33">
        <f>IF('Raw Data'!M26="s","s",'Raw Data'!H26)</f>
        <v>24198</v>
      </c>
      <c r="I24" s="33">
        <f>IF('Raw Data'!N26="S","s",'Raw Data'!K26)</f>
        <v>25864</v>
      </c>
      <c r="J24" s="6"/>
      <c r="K24" s="13"/>
      <c r="L24"/>
      <c r="M24" s="12"/>
      <c r="N24"/>
      <c r="O24"/>
      <c r="P24"/>
      <c r="R24" s="3"/>
      <c r="S24" s="3"/>
      <c r="T24" s="3"/>
      <c r="U24" s="3"/>
      <c r="V24" s="3"/>
      <c r="W24" s="3"/>
      <c r="Z24"/>
      <c r="AA24"/>
      <c r="AB24"/>
      <c r="AC24"/>
      <c r="AD24"/>
      <c r="AE24"/>
      <c r="AF24"/>
      <c r="AG24"/>
    </row>
    <row r="25" spans="1:33" x14ac:dyDescent="0.3">
      <c r="B25" s="12"/>
      <c r="C25" s="12" t="str">
        <f t="shared" si="0"/>
        <v>Fire and Flames</v>
      </c>
      <c r="D25" s="12" t="str">
        <f>VLOOKUP(F25,'Labels List'!$A$4:$B$14,2,FALSE)</f>
        <v>Fire and Flames</v>
      </c>
      <c r="E25" s="12" t="str">
        <f>'Raw Data'!A27</f>
        <v>WP Winnipeg RHA</v>
      </c>
      <c r="F25" s="12" t="str">
        <f>'Raw Data'!B27</f>
        <v>07 Accidents Caused by Fire and Flames</v>
      </c>
      <c r="G25" s="33">
        <f>IF('Raw Data'!L27="s","s",'Raw Data'!E27)</f>
        <v>21403</v>
      </c>
      <c r="H25" s="33">
        <f>IF('Raw Data'!M27="s","s",'Raw Data'!H27)</f>
        <v>24198</v>
      </c>
      <c r="I25" s="33">
        <f>IF('Raw Data'!N27="S","s",'Raw Data'!K27)</f>
        <v>25864</v>
      </c>
      <c r="J25" s="6"/>
      <c r="K25" s="13"/>
      <c r="L25"/>
      <c r="M25" s="12"/>
      <c r="N25"/>
      <c r="O25"/>
      <c r="P25"/>
      <c r="R25" s="3"/>
      <c r="S25" s="3"/>
      <c r="T25" s="3"/>
      <c r="U25" s="3"/>
      <c r="V25" s="3"/>
      <c r="W25" s="3"/>
      <c r="Z25"/>
      <c r="AA25"/>
      <c r="AB25"/>
      <c r="AC25"/>
      <c r="AD25"/>
      <c r="AE25"/>
      <c r="AF25"/>
      <c r="AG25"/>
    </row>
    <row r="26" spans="1:33" x14ac:dyDescent="0.3">
      <c r="C26" s="12" t="str">
        <f t="shared" si="0"/>
        <v>Other Transport Accidents</v>
      </c>
      <c r="D26" s="12" t="str">
        <f>VLOOKUP(F26,'Labels List'!$A$4:$B$14,2,FALSE)</f>
        <v>Other Transport Accidents</v>
      </c>
      <c r="E26" s="12" t="str">
        <f>'Raw Data'!A28</f>
        <v>WP Winnipeg RHA</v>
      </c>
      <c r="F26" s="12" t="str">
        <f>'Raw Data'!B28</f>
        <v>02 Water/Air/Other Transport Accidents</v>
      </c>
      <c r="G26" s="33">
        <f>IF('Raw Data'!L28="s","s",'Raw Data'!E28)</f>
        <v>21403</v>
      </c>
      <c r="H26" s="33">
        <f>IF('Raw Data'!M28="s","s",'Raw Data'!H28)</f>
        <v>24198</v>
      </c>
      <c r="I26" s="33">
        <f>IF('Raw Data'!N28="S","s",'Raw Data'!K28)</f>
        <v>25864</v>
      </c>
      <c r="J26" s="6"/>
      <c r="K26" s="13"/>
      <c r="L26"/>
      <c r="M26" s="12"/>
      <c r="N26"/>
      <c r="O26"/>
      <c r="P26"/>
      <c r="R26" s="3"/>
      <c r="S26" s="3"/>
      <c r="T26" s="3"/>
      <c r="U26" s="3"/>
      <c r="V26" s="3"/>
      <c r="W26" s="3"/>
      <c r="Z26"/>
      <c r="AA26"/>
      <c r="AB26"/>
      <c r="AC26"/>
      <c r="AD26"/>
      <c r="AE26"/>
      <c r="AF26"/>
      <c r="AG26"/>
    </row>
    <row r="27" spans="1:33" x14ac:dyDescent="0.3">
      <c r="C27" s="12" t="str">
        <f t="shared" si="0"/>
        <v>All Others</v>
      </c>
      <c r="D27" s="12" t="str">
        <f>VLOOKUP(F27,'Labels List'!$A$4:$B$14,2,FALSE)</f>
        <v>All Others</v>
      </c>
      <c r="E27" s="12" t="str">
        <f>'Raw Data'!A29</f>
        <v>WP Winnipeg RHA</v>
      </c>
      <c r="F27" s="12" t="str">
        <f>'Raw Data'!B29</f>
        <v>99 All Others</v>
      </c>
      <c r="G27" s="33">
        <f>IF('Raw Data'!L29="s","s",'Raw Data'!E29)</f>
        <v>21403</v>
      </c>
      <c r="H27" s="33">
        <f>IF('Raw Data'!M29="s","s",'Raw Data'!H29)</f>
        <v>24198</v>
      </c>
      <c r="I27" s="33">
        <f>IF('Raw Data'!N29="S","s",'Raw Data'!K29)</f>
        <v>25864</v>
      </c>
      <c r="J27" s="6"/>
      <c r="K27" s="13"/>
      <c r="L27"/>
      <c r="M27" s="12"/>
      <c r="N27"/>
      <c r="O27"/>
      <c r="P27"/>
      <c r="R27" s="3"/>
      <c r="S27" s="3"/>
      <c r="T27" s="3"/>
      <c r="U27" s="3"/>
      <c r="V27" s="3"/>
      <c r="W27" s="3"/>
      <c r="Z27"/>
      <c r="AA27"/>
      <c r="AB27"/>
      <c r="AC27"/>
      <c r="AD27"/>
      <c r="AE27"/>
      <c r="AF27"/>
      <c r="AG27"/>
    </row>
    <row r="28" spans="1:33" x14ac:dyDescent="0.3">
      <c r="A28">
        <v>3</v>
      </c>
      <c r="B28" s="12" t="s">
        <v>9</v>
      </c>
      <c r="C28" s="12" t="str">
        <f t="shared" si="0"/>
        <v>Accidental Falls</v>
      </c>
      <c r="D28" s="12" t="str">
        <f>VLOOKUP(F28,'Labels List'!$A$4:$B$14,2,FALSE)</f>
        <v>Accidental Falls</v>
      </c>
      <c r="E28" s="12" t="str">
        <f>'Raw Data'!A30</f>
        <v>IE Interlake-Eastern RHA</v>
      </c>
      <c r="F28" s="12" t="str">
        <f>'Raw Data'!B30</f>
        <v>03 Accidental Falls</v>
      </c>
      <c r="G28" s="33">
        <f>IF('Raw Data'!L30="s","s",'Raw Data'!E30)</f>
        <v>4723</v>
      </c>
      <c r="H28" s="33">
        <f>IF('Raw Data'!M30="s","s",'Raw Data'!H30)</f>
        <v>4727</v>
      </c>
      <c r="I28" s="33">
        <f>IF('Raw Data'!N30="S","s",'Raw Data'!K30)</f>
        <v>4865</v>
      </c>
      <c r="J28" s="6"/>
      <c r="K28" s="13"/>
      <c r="L28"/>
      <c r="M28" s="12"/>
      <c r="N28"/>
      <c r="O28"/>
      <c r="P28"/>
      <c r="R28" s="3"/>
      <c r="S28" s="3"/>
      <c r="T28" s="3"/>
      <c r="U28" s="3"/>
      <c r="V28" s="3"/>
      <c r="W28" s="3"/>
      <c r="Z28"/>
      <c r="AA28"/>
      <c r="AB28"/>
      <c r="AC28"/>
      <c r="AD28"/>
      <c r="AE28"/>
      <c r="AF28"/>
      <c r="AG28"/>
    </row>
    <row r="29" spans="1:33" x14ac:dyDescent="0.3">
      <c r="B29" s="12"/>
      <c r="C29" s="12" t="str">
        <f t="shared" si="0"/>
        <v>Natural and Environmental Factors</v>
      </c>
      <c r="D29" s="12" t="str">
        <f>VLOOKUP(F29,'Labels List'!$A$4:$B$14,2,FALSE)</f>
        <v>Natural and Environmental Factors</v>
      </c>
      <c r="E29" s="12" t="str">
        <f>'Raw Data'!A31</f>
        <v>IE Interlake-Eastern RHA</v>
      </c>
      <c r="F29" s="12" t="str">
        <f>'Raw Data'!B31</f>
        <v>08 Accidents Due to Natural and Environmental Factors</v>
      </c>
      <c r="G29" s="33">
        <f>IF('Raw Data'!L31="s","s",'Raw Data'!E31)</f>
        <v>4723</v>
      </c>
      <c r="H29" s="33">
        <f>IF('Raw Data'!M31="s","s",'Raw Data'!H31)</f>
        <v>4727</v>
      </c>
      <c r="I29" s="33">
        <f>IF('Raw Data'!N31="S","s",'Raw Data'!K31)</f>
        <v>4865</v>
      </c>
      <c r="J29" s="6"/>
      <c r="K29" s="13"/>
      <c r="L29"/>
      <c r="M29" s="12"/>
      <c r="N29"/>
      <c r="O29"/>
      <c r="P29"/>
      <c r="R29" s="3"/>
      <c r="S29" s="3"/>
      <c r="T29" s="3"/>
      <c r="U29" s="3"/>
      <c r="V29" s="3"/>
      <c r="W29" s="3"/>
      <c r="Z29"/>
      <c r="AA29"/>
      <c r="AB29"/>
      <c r="AC29"/>
      <c r="AD29"/>
      <c r="AE29"/>
      <c r="AF29"/>
      <c r="AG29"/>
    </row>
    <row r="30" spans="1:33" x14ac:dyDescent="0.3">
      <c r="B30" s="12"/>
      <c r="C30" s="12" t="str">
        <f t="shared" si="0"/>
        <v>Land Transport Accidents</v>
      </c>
      <c r="D30" s="12" t="str">
        <f>VLOOKUP(F30,'Labels List'!$A$4:$B$14,2,FALSE)</f>
        <v>Land Transport Accidents</v>
      </c>
      <c r="E30" s="12" t="str">
        <f>'Raw Data'!A32</f>
        <v>IE Interlake-Eastern RHA</v>
      </c>
      <c r="F30" s="12" t="str">
        <f>'Raw Data'!B32</f>
        <v>01 Land Transport Accidents</v>
      </c>
      <c r="G30" s="33">
        <f>IF('Raw Data'!L32="s","s",'Raw Data'!E32)</f>
        <v>4723</v>
      </c>
      <c r="H30" s="33">
        <f>IF('Raw Data'!M32="s","s",'Raw Data'!H32)</f>
        <v>4727</v>
      </c>
      <c r="I30" s="33">
        <f>IF('Raw Data'!N32="S","s",'Raw Data'!K32)</f>
        <v>4865</v>
      </c>
      <c r="J30" s="6"/>
      <c r="K30" s="13"/>
      <c r="L30"/>
      <c r="M30" s="12"/>
      <c r="N30"/>
      <c r="O30"/>
      <c r="P30"/>
      <c r="R30" s="3"/>
      <c r="S30" s="3"/>
      <c r="T30" s="3"/>
      <c r="U30" s="3"/>
      <c r="V30" s="3"/>
      <c r="W30" s="3"/>
      <c r="Z30"/>
      <c r="AA30"/>
      <c r="AB30"/>
      <c r="AC30"/>
      <c r="AD30"/>
      <c r="AE30"/>
      <c r="AF30"/>
      <c r="AG30"/>
    </row>
    <row r="31" spans="1:33" x14ac:dyDescent="0.3">
      <c r="B31" s="12"/>
      <c r="C31" s="12" t="str">
        <f t="shared" si="0"/>
        <v>Suffocation and Breathing Threat</v>
      </c>
      <c r="D31" s="12" t="str">
        <f>VLOOKUP(F31,'Labels List'!$A$4:$B$14,2,FALSE)</f>
        <v>Suffocation and Breathing Threat</v>
      </c>
      <c r="E31" s="12" t="str">
        <f>'Raw Data'!A33</f>
        <v>IE Interlake-Eastern RHA</v>
      </c>
      <c r="F31" s="12" t="str">
        <f>'Raw Data'!B33</f>
        <v>06 Accidental Suffocation, Choking and Other Threats to Breathing</v>
      </c>
      <c r="G31" s="33">
        <f>IF('Raw Data'!L33="s","s",'Raw Data'!E33)</f>
        <v>4723</v>
      </c>
      <c r="H31" s="33">
        <f>IF('Raw Data'!M33="s","s",'Raw Data'!H33)</f>
        <v>4727</v>
      </c>
      <c r="I31" s="33">
        <f>IF('Raw Data'!N33="S","s",'Raw Data'!K33)</f>
        <v>4865</v>
      </c>
      <c r="J31" s="6"/>
      <c r="K31" s="13"/>
      <c r="L31"/>
      <c r="M31" s="12"/>
      <c r="N31"/>
      <c r="O31"/>
      <c r="P31"/>
      <c r="R31" s="3"/>
      <c r="S31" s="3"/>
      <c r="T31" s="3"/>
      <c r="U31" s="3"/>
      <c r="V31" s="3"/>
      <c r="W31" s="3"/>
      <c r="Z31"/>
      <c r="AA31"/>
      <c r="AB31"/>
      <c r="AC31"/>
      <c r="AD31"/>
      <c r="AE31"/>
      <c r="AF31"/>
      <c r="AG31"/>
    </row>
    <row r="32" spans="1:33" x14ac:dyDescent="0.3">
      <c r="B32" s="12"/>
      <c r="C32" s="12" t="str">
        <f t="shared" si="0"/>
        <v>Assault and Injuries</v>
      </c>
      <c r="D32" s="12" t="str">
        <f>VLOOKUP(F32,'Labels List'!$A$4:$B$14,2,FALSE)</f>
        <v>Assault and Injuries</v>
      </c>
      <c r="E32" s="12" t="str">
        <f>'Raw Data'!A34</f>
        <v>IE Interlake-Eastern RHA</v>
      </c>
      <c r="F32" s="12" t="str">
        <f>'Raw Data'!B34</f>
        <v>10 Assault and Injuries Inflicted by Others</v>
      </c>
      <c r="G32" s="33">
        <f>IF('Raw Data'!L34="s","s",'Raw Data'!E34)</f>
        <v>4723</v>
      </c>
      <c r="H32" s="33">
        <f>IF('Raw Data'!M34="s","s",'Raw Data'!H34)</f>
        <v>4727</v>
      </c>
      <c r="I32" s="33">
        <f>IF('Raw Data'!N34="S","s",'Raw Data'!K34)</f>
        <v>4865</v>
      </c>
      <c r="J32" s="6"/>
      <c r="K32" s="13"/>
      <c r="L32"/>
      <c r="M32" s="12"/>
      <c r="N32"/>
      <c r="O32"/>
      <c r="P32"/>
      <c r="R32" s="3"/>
      <c r="S32" s="3"/>
      <c r="T32" s="3"/>
      <c r="U32" s="3"/>
      <c r="V32" s="3"/>
      <c r="W32" s="3"/>
      <c r="Z32"/>
      <c r="AA32"/>
      <c r="AB32"/>
      <c r="AC32"/>
      <c r="AD32"/>
      <c r="AE32"/>
      <c r="AF32"/>
      <c r="AG32"/>
    </row>
    <row r="33" spans="1:33" x14ac:dyDescent="0.3">
      <c r="B33" s="12"/>
      <c r="C33" s="12" t="str">
        <f t="shared" si="0"/>
        <v>Suicide and Self-Inflicted Injury</v>
      </c>
      <c r="D33" s="12" t="str">
        <f>VLOOKUP(F33,'Labels List'!$A$4:$B$14,2,FALSE)</f>
        <v>Suicide and Self-Inflicted Injury</v>
      </c>
      <c r="E33" s="12" t="str">
        <f>'Raw Data'!A35</f>
        <v>IE Interlake-Eastern RHA</v>
      </c>
      <c r="F33" s="12" t="str">
        <f>'Raw Data'!B35</f>
        <v>09 Suicide and Self-Inflicted Injury</v>
      </c>
      <c r="G33" s="33">
        <f>IF('Raw Data'!L35="s","s",'Raw Data'!E35)</f>
        <v>4723</v>
      </c>
      <c r="H33" s="33">
        <f>IF('Raw Data'!M35="s","s",'Raw Data'!H35)</f>
        <v>4727</v>
      </c>
      <c r="I33" s="33">
        <f>IF('Raw Data'!N35="S","s",'Raw Data'!K35)</f>
        <v>4865</v>
      </c>
      <c r="J33" s="6"/>
      <c r="K33" s="13"/>
      <c r="L33"/>
      <c r="M33" s="12"/>
      <c r="N33"/>
      <c r="O33"/>
      <c r="P33"/>
      <c r="R33" s="3"/>
      <c r="S33" s="3"/>
      <c r="T33" s="3"/>
      <c r="U33" s="3"/>
      <c r="V33" s="3"/>
      <c r="W33" s="3"/>
      <c r="Z33"/>
      <c r="AA33"/>
      <c r="AB33"/>
      <c r="AC33"/>
      <c r="AD33"/>
      <c r="AE33"/>
      <c r="AF33"/>
      <c r="AG33"/>
    </row>
    <row r="34" spans="1:33" x14ac:dyDescent="0.3">
      <c r="B34" s="12"/>
      <c r="C34" s="12" t="str">
        <f t="shared" si="0"/>
        <v>Accidental Poisoning</v>
      </c>
      <c r="D34" s="12" t="str">
        <f>VLOOKUP(F34,'Labels List'!$A$4:$B$14,2,FALSE)</f>
        <v>Accidental Poisoning</v>
      </c>
      <c r="E34" s="12" t="str">
        <f>'Raw Data'!A36</f>
        <v>IE Interlake-Eastern RHA</v>
      </c>
      <c r="F34" s="12" t="str">
        <f>'Raw Data'!B36</f>
        <v>04 Accidental Poisoning</v>
      </c>
      <c r="G34" s="33">
        <f>IF('Raw Data'!L36="s","s",'Raw Data'!E36)</f>
        <v>4723</v>
      </c>
      <c r="H34" s="33">
        <f>IF('Raw Data'!M36="s","s",'Raw Data'!H36)</f>
        <v>4727</v>
      </c>
      <c r="I34" s="33">
        <f>IF('Raw Data'!N36="S","s",'Raw Data'!K36)</f>
        <v>4865</v>
      </c>
      <c r="J34" s="6"/>
      <c r="K34" s="13"/>
      <c r="L34"/>
      <c r="M34" s="12"/>
      <c r="N34"/>
      <c r="O34"/>
      <c r="P34"/>
      <c r="R34" s="3"/>
      <c r="S34" s="3"/>
      <c r="T34" s="3"/>
      <c r="U34" s="3"/>
      <c r="V34" s="3"/>
      <c r="W34" s="3"/>
      <c r="Z34"/>
      <c r="AA34"/>
      <c r="AB34"/>
      <c r="AC34"/>
      <c r="AD34"/>
      <c r="AE34"/>
      <c r="AF34"/>
      <c r="AG34"/>
    </row>
    <row r="35" spans="1:33" x14ac:dyDescent="0.3">
      <c r="B35" s="12"/>
      <c r="C35" s="12" t="str">
        <f t="shared" si="0"/>
        <v>Undetermined Intent Events</v>
      </c>
      <c r="D35" s="12" t="str">
        <f>VLOOKUP(F35,'Labels List'!$A$4:$B$14,2,FALSE)</f>
        <v>Undetermined Intent Events</v>
      </c>
      <c r="E35" s="12" t="str">
        <f>'Raw Data'!A37</f>
        <v>IE Interlake-Eastern RHA</v>
      </c>
      <c r="F35" s="12" t="str">
        <f>'Raw Data'!B37</f>
        <v>11 Event of Undetermined Intent</v>
      </c>
      <c r="G35" s="33">
        <f>IF('Raw Data'!L37="s","s",'Raw Data'!E37)</f>
        <v>4723</v>
      </c>
      <c r="H35" s="33">
        <f>IF('Raw Data'!M37="s","s",'Raw Data'!H37)</f>
        <v>4727</v>
      </c>
      <c r="I35" s="33">
        <f>IF('Raw Data'!N37="S","s",'Raw Data'!K37)</f>
        <v>4865</v>
      </c>
      <c r="J35" s="6"/>
      <c r="K35" s="13"/>
      <c r="L35"/>
      <c r="M35" s="12"/>
      <c r="N35"/>
      <c r="O35"/>
      <c r="P35"/>
      <c r="R35" s="3"/>
      <c r="S35" s="3"/>
      <c r="T35" s="3"/>
      <c r="U35" s="3"/>
      <c r="V35" s="3"/>
      <c r="W35" s="3"/>
      <c r="Z35"/>
      <c r="AA35"/>
      <c r="AB35"/>
      <c r="AC35"/>
      <c r="AD35"/>
      <c r="AE35"/>
      <c r="AF35"/>
      <c r="AG35"/>
    </row>
    <row r="36" spans="1:33" x14ac:dyDescent="0.3">
      <c r="B36" s="12"/>
      <c r="C36" s="12" t="str">
        <f t="shared" si="0"/>
        <v>Fire and Flames</v>
      </c>
      <c r="D36" s="12" t="str">
        <f>VLOOKUP(F36,'Labels List'!$A$4:$B$14,2,FALSE)</f>
        <v>Fire and Flames</v>
      </c>
      <c r="E36" s="12" t="str">
        <f>'Raw Data'!A38</f>
        <v>IE Interlake-Eastern RHA</v>
      </c>
      <c r="F36" s="12" t="str">
        <f>'Raw Data'!B38</f>
        <v>07 Accidents Caused by Fire and Flames</v>
      </c>
      <c r="G36" s="33">
        <f>IF('Raw Data'!L38="s","s",'Raw Data'!E38)</f>
        <v>4723</v>
      </c>
      <c r="H36" s="33">
        <f>IF('Raw Data'!M38="s","s",'Raw Data'!H38)</f>
        <v>4727</v>
      </c>
      <c r="I36" s="33">
        <f>IF('Raw Data'!N38="S","s",'Raw Data'!K38)</f>
        <v>4865</v>
      </c>
      <c r="J36" s="6"/>
      <c r="K36" s="13"/>
      <c r="L36"/>
      <c r="M36" s="12"/>
      <c r="N36"/>
      <c r="O36"/>
      <c r="P36"/>
      <c r="R36" s="3"/>
      <c r="S36" s="3"/>
      <c r="T36" s="3"/>
      <c r="U36" s="3"/>
      <c r="V36" s="3"/>
      <c r="W36" s="3"/>
      <c r="Z36"/>
      <c r="AA36"/>
      <c r="AB36"/>
      <c r="AC36"/>
      <c r="AD36"/>
      <c r="AE36"/>
      <c r="AF36"/>
      <c r="AG36"/>
    </row>
    <row r="37" spans="1:33" x14ac:dyDescent="0.3">
      <c r="B37" s="12"/>
      <c r="C37" s="12" t="str">
        <f t="shared" si="0"/>
        <v>Other Transport Accidents</v>
      </c>
      <c r="D37" s="12" t="str">
        <f>VLOOKUP(F37,'Labels List'!$A$4:$B$14,2,FALSE)</f>
        <v>Other Transport Accidents</v>
      </c>
      <c r="E37" s="12" t="str">
        <f>'Raw Data'!A39</f>
        <v>IE Interlake-Eastern RHA</v>
      </c>
      <c r="F37" s="12" t="str">
        <f>'Raw Data'!B39</f>
        <v>02 Water/Air/Other Transport Accidents</v>
      </c>
      <c r="G37" s="33">
        <f>IF('Raw Data'!L39="s","s",'Raw Data'!E39)</f>
        <v>4723</v>
      </c>
      <c r="H37" s="33">
        <f>IF('Raw Data'!M39="s","s",'Raw Data'!H39)</f>
        <v>4727</v>
      </c>
      <c r="I37" s="33" t="str">
        <f>IF('Raw Data'!N39="S","s",'Raw Data'!K39)</f>
        <v xml:space="preserve"> </v>
      </c>
      <c r="J37" s="6"/>
      <c r="K37" s="13"/>
      <c r="L37"/>
      <c r="M37" s="12"/>
      <c r="N37"/>
      <c r="O37"/>
      <c r="P37"/>
      <c r="R37" s="3"/>
      <c r="S37" s="3"/>
      <c r="T37" s="3"/>
      <c r="U37" s="3"/>
      <c r="V37" s="3"/>
      <c r="W37" s="3"/>
      <c r="Z37"/>
      <c r="AA37"/>
      <c r="AB37"/>
      <c r="AC37"/>
      <c r="AD37"/>
      <c r="AE37"/>
      <c r="AF37"/>
      <c r="AG37"/>
    </row>
    <row r="38" spans="1:33" x14ac:dyDescent="0.3">
      <c r="C38" s="12" t="str">
        <f t="shared" si="0"/>
        <v>All Others</v>
      </c>
      <c r="D38" s="12" t="str">
        <f>VLOOKUP(F38,'Labels List'!$A$4:$B$14,2,FALSE)</f>
        <v>All Others</v>
      </c>
      <c r="E38" s="12" t="str">
        <f>'Raw Data'!A40</f>
        <v>IE Interlake-Eastern RHA</v>
      </c>
      <c r="F38" s="12" t="str">
        <f>'Raw Data'!B40</f>
        <v>99 All Others</v>
      </c>
      <c r="G38" s="33">
        <f>IF('Raw Data'!L40="s","s",'Raw Data'!E40)</f>
        <v>4723</v>
      </c>
      <c r="H38" s="33">
        <f>IF('Raw Data'!M40="s","s",'Raw Data'!H40)</f>
        <v>4727</v>
      </c>
      <c r="I38" s="33">
        <f>IF('Raw Data'!N40="S","s",'Raw Data'!K40)</f>
        <v>4865</v>
      </c>
      <c r="J38" s="6"/>
      <c r="K38" s="13"/>
      <c r="L38"/>
      <c r="M38" s="12"/>
      <c r="N38"/>
      <c r="O38"/>
      <c r="P38"/>
      <c r="R38" s="3"/>
      <c r="S38" s="3"/>
      <c r="T38" s="3"/>
      <c r="U38" s="3"/>
      <c r="V38" s="3"/>
      <c r="W38" s="3"/>
      <c r="Z38"/>
      <c r="AA38"/>
      <c r="AB38"/>
      <c r="AC38"/>
      <c r="AD38"/>
      <c r="AE38"/>
      <c r="AF38"/>
      <c r="AG38"/>
    </row>
    <row r="39" spans="1:33" x14ac:dyDescent="0.3">
      <c r="A39">
        <v>4</v>
      </c>
      <c r="B39" s="12" t="s">
        <v>10</v>
      </c>
      <c r="C39" s="12" t="str">
        <f t="shared" si="0"/>
        <v>Accidental Falls</v>
      </c>
      <c r="D39" s="12" t="str">
        <f>VLOOKUP(F39,'Labels List'!$A$4:$B$14,2,FALSE)</f>
        <v>Accidental Falls</v>
      </c>
      <c r="E39" s="12" t="str">
        <f>'Raw Data'!A41</f>
        <v>WE Prairie Mountain Health</v>
      </c>
      <c r="F39" s="12" t="str">
        <f>'Raw Data'!B41</f>
        <v>03 Accidental Falls</v>
      </c>
      <c r="G39" s="33">
        <f>IF('Raw Data'!L41="s","s",'Raw Data'!E41)</f>
        <v>9044</v>
      </c>
      <c r="H39" s="33">
        <f>IF('Raw Data'!M41="s","s",'Raw Data'!H41)</f>
        <v>8454</v>
      </c>
      <c r="I39" s="33">
        <f>IF('Raw Data'!N41="S","s",'Raw Data'!K41)</f>
        <v>7733</v>
      </c>
      <c r="J39" s="6"/>
      <c r="K39" s="13"/>
      <c r="L39"/>
      <c r="M39" s="12"/>
      <c r="N39"/>
      <c r="O39"/>
      <c r="P39"/>
      <c r="R39" s="3"/>
      <c r="S39" s="3"/>
      <c r="T39" s="3"/>
      <c r="U39" s="3"/>
      <c r="V39" s="3"/>
      <c r="W39" s="3"/>
      <c r="Z39"/>
      <c r="AA39"/>
      <c r="AB39"/>
      <c r="AC39"/>
      <c r="AD39"/>
      <c r="AE39"/>
      <c r="AF39"/>
      <c r="AG39"/>
    </row>
    <row r="40" spans="1:33" x14ac:dyDescent="0.3">
      <c r="B40" s="12"/>
      <c r="C40" s="12" t="str">
        <f t="shared" si="0"/>
        <v>Natural and Environmental Factors</v>
      </c>
      <c r="D40" s="12" t="str">
        <f>VLOOKUP(F40,'Labels List'!$A$4:$B$14,2,FALSE)</f>
        <v>Natural and Environmental Factors</v>
      </c>
      <c r="E40" s="12" t="str">
        <f>'Raw Data'!A42</f>
        <v>WE Prairie Mountain Health</v>
      </c>
      <c r="F40" s="12" t="str">
        <f>'Raw Data'!B42</f>
        <v>08 Accidents Due to Natural and Environmental Factors</v>
      </c>
      <c r="G40" s="33">
        <f>IF('Raw Data'!L42="s","s",'Raw Data'!E42)</f>
        <v>9044</v>
      </c>
      <c r="H40" s="33">
        <f>IF('Raw Data'!M42="s","s",'Raw Data'!H42)</f>
        <v>8454</v>
      </c>
      <c r="I40" s="33">
        <f>IF('Raw Data'!N42="S","s",'Raw Data'!K42)</f>
        <v>7733</v>
      </c>
      <c r="J40" s="6"/>
      <c r="K40" s="13"/>
      <c r="L40"/>
      <c r="M40" s="12"/>
      <c r="N40"/>
      <c r="O40"/>
      <c r="P40"/>
      <c r="R40" s="3"/>
      <c r="S40" s="3"/>
      <c r="T40" s="3"/>
      <c r="U40" s="3"/>
      <c r="V40" s="3"/>
      <c r="W40" s="3"/>
      <c r="Z40"/>
      <c r="AA40"/>
      <c r="AB40"/>
      <c r="AC40"/>
      <c r="AD40"/>
      <c r="AE40"/>
      <c r="AF40"/>
      <c r="AG40"/>
    </row>
    <row r="41" spans="1:33" x14ac:dyDescent="0.3">
      <c r="B41" s="12"/>
      <c r="C41" s="12" t="str">
        <f t="shared" si="0"/>
        <v>Land Transport Accidents</v>
      </c>
      <c r="D41" s="12" t="str">
        <f>VLOOKUP(F41,'Labels List'!$A$4:$B$14,2,FALSE)</f>
        <v>Land Transport Accidents</v>
      </c>
      <c r="E41" s="12" t="str">
        <f>'Raw Data'!A43</f>
        <v>WE Prairie Mountain Health</v>
      </c>
      <c r="F41" s="12" t="str">
        <f>'Raw Data'!B43</f>
        <v>01 Land Transport Accidents</v>
      </c>
      <c r="G41" s="33">
        <f>IF('Raw Data'!L43="s","s",'Raw Data'!E43)</f>
        <v>9044</v>
      </c>
      <c r="H41" s="33">
        <f>IF('Raw Data'!M43="s","s",'Raw Data'!H43)</f>
        <v>8454</v>
      </c>
      <c r="I41" s="33">
        <f>IF('Raw Data'!N43="S","s",'Raw Data'!K43)</f>
        <v>7733</v>
      </c>
      <c r="J41" s="6"/>
      <c r="K41" s="13"/>
      <c r="L41"/>
      <c r="M41" s="12"/>
      <c r="N41"/>
      <c r="O41"/>
      <c r="P41"/>
      <c r="R41" s="3"/>
      <c r="S41" s="3"/>
      <c r="T41" s="3"/>
      <c r="U41" s="3"/>
      <c r="V41" s="3"/>
      <c r="W41" s="3"/>
      <c r="Z41"/>
      <c r="AA41"/>
      <c r="AB41"/>
      <c r="AC41"/>
      <c r="AD41"/>
      <c r="AE41"/>
      <c r="AF41"/>
      <c r="AG41"/>
    </row>
    <row r="42" spans="1:33" x14ac:dyDescent="0.3">
      <c r="B42" s="12"/>
      <c r="C42" s="12" t="str">
        <f t="shared" si="0"/>
        <v>Suffocation and Breathing Threat</v>
      </c>
      <c r="D42" s="12" t="str">
        <f>VLOOKUP(F42,'Labels List'!$A$4:$B$14,2,FALSE)</f>
        <v>Suffocation and Breathing Threat</v>
      </c>
      <c r="E42" s="12" t="str">
        <f>'Raw Data'!A44</f>
        <v>WE Prairie Mountain Health</v>
      </c>
      <c r="F42" s="12" t="str">
        <f>'Raw Data'!B44</f>
        <v>06 Accidental Suffocation, Choking and Other Threats to Breathing</v>
      </c>
      <c r="G42" s="33">
        <f>IF('Raw Data'!L44="s","s",'Raw Data'!E44)</f>
        <v>9044</v>
      </c>
      <c r="H42" s="33">
        <f>IF('Raw Data'!M44="s","s",'Raw Data'!H44)</f>
        <v>8454</v>
      </c>
      <c r="I42" s="33">
        <f>IF('Raw Data'!N44="S","s",'Raw Data'!K44)</f>
        <v>7733</v>
      </c>
      <c r="J42" s="6"/>
      <c r="K42" s="13"/>
      <c r="L42"/>
      <c r="M42" s="12"/>
      <c r="N42"/>
      <c r="O42"/>
      <c r="P42"/>
      <c r="R42" s="3"/>
      <c r="S42" s="3"/>
      <c r="T42" s="3"/>
      <c r="U42" s="3"/>
      <c r="V42" s="3"/>
      <c r="W42" s="3"/>
      <c r="Z42"/>
      <c r="AA42"/>
      <c r="AB42"/>
      <c r="AC42"/>
      <c r="AD42"/>
      <c r="AE42"/>
      <c r="AF42"/>
      <c r="AG42"/>
    </row>
    <row r="43" spans="1:33" x14ac:dyDescent="0.3">
      <c r="B43" s="12"/>
      <c r="C43" s="12" t="str">
        <f t="shared" si="0"/>
        <v>Assault and Injuries</v>
      </c>
      <c r="D43" s="12" t="str">
        <f>VLOOKUP(F43,'Labels List'!$A$4:$B$14,2,FALSE)</f>
        <v>Assault and Injuries</v>
      </c>
      <c r="E43" s="12" t="str">
        <f>'Raw Data'!A45</f>
        <v>WE Prairie Mountain Health</v>
      </c>
      <c r="F43" s="12" t="str">
        <f>'Raw Data'!B45</f>
        <v>10 Assault and Injuries Inflicted by Others</v>
      </c>
      <c r="G43" s="33">
        <f>IF('Raw Data'!L45="s","s",'Raw Data'!E45)</f>
        <v>9044</v>
      </c>
      <c r="H43" s="33">
        <f>IF('Raw Data'!M45="s","s",'Raw Data'!H45)</f>
        <v>8454</v>
      </c>
      <c r="I43" s="33">
        <f>IF('Raw Data'!N45="S","s",'Raw Data'!K45)</f>
        <v>7733</v>
      </c>
      <c r="J43" s="6"/>
      <c r="K43" s="13"/>
      <c r="L43"/>
      <c r="M43" s="12"/>
      <c r="N43"/>
      <c r="O43"/>
      <c r="P43"/>
      <c r="R43" s="3"/>
      <c r="S43" s="3"/>
      <c r="T43" s="3"/>
      <c r="U43" s="3"/>
      <c r="V43" s="3"/>
      <c r="W43" s="3"/>
      <c r="Z43"/>
      <c r="AA43"/>
      <c r="AB43"/>
      <c r="AC43"/>
      <c r="AD43"/>
      <c r="AE43"/>
      <c r="AF43"/>
      <c r="AG43"/>
    </row>
    <row r="44" spans="1:33" x14ac:dyDescent="0.3">
      <c r="B44" s="12"/>
      <c r="C44" s="12" t="str">
        <f t="shared" si="0"/>
        <v>Suicide and Self-Inflicted Injury</v>
      </c>
      <c r="D44" s="12" t="str">
        <f>VLOOKUP(F44,'Labels List'!$A$4:$B$14,2,FALSE)</f>
        <v>Suicide and Self-Inflicted Injury</v>
      </c>
      <c r="E44" s="12" t="str">
        <f>'Raw Data'!A46</f>
        <v>WE Prairie Mountain Health</v>
      </c>
      <c r="F44" s="12" t="str">
        <f>'Raw Data'!B46</f>
        <v>09 Suicide and Self-Inflicted Injury</v>
      </c>
      <c r="G44" s="33">
        <f>IF('Raw Data'!L46="s","s",'Raw Data'!E46)</f>
        <v>9044</v>
      </c>
      <c r="H44" s="33">
        <f>IF('Raw Data'!M46="s","s",'Raw Data'!H46)</f>
        <v>8454</v>
      </c>
      <c r="I44" s="33">
        <f>IF('Raw Data'!N46="S","s",'Raw Data'!K46)</f>
        <v>7733</v>
      </c>
      <c r="J44" s="6"/>
      <c r="K44" s="13"/>
      <c r="L44"/>
      <c r="M44" s="12"/>
      <c r="N44"/>
      <c r="O44"/>
      <c r="P44"/>
      <c r="R44" s="3"/>
      <c r="S44" s="3"/>
      <c r="T44" s="3"/>
      <c r="U44" s="3"/>
      <c r="V44" s="3"/>
      <c r="W44" s="3"/>
      <c r="Z44"/>
      <c r="AA44"/>
      <c r="AB44"/>
      <c r="AC44"/>
      <c r="AD44"/>
      <c r="AE44"/>
      <c r="AF44"/>
      <c r="AG44"/>
    </row>
    <row r="45" spans="1:33" x14ac:dyDescent="0.3">
      <c r="B45" s="12"/>
      <c r="C45" s="12" t="str">
        <f t="shared" si="0"/>
        <v>Accidental Poisoning</v>
      </c>
      <c r="D45" s="12" t="str">
        <f>VLOOKUP(F45,'Labels List'!$A$4:$B$14,2,FALSE)</f>
        <v>Accidental Poisoning</v>
      </c>
      <c r="E45" s="12" t="str">
        <f>'Raw Data'!A47</f>
        <v>WE Prairie Mountain Health</v>
      </c>
      <c r="F45" s="12" t="str">
        <f>'Raw Data'!B47</f>
        <v>04 Accidental Poisoning</v>
      </c>
      <c r="G45" s="33">
        <f>IF('Raw Data'!L47="s","s",'Raw Data'!E47)</f>
        <v>9044</v>
      </c>
      <c r="H45" s="33">
        <f>IF('Raw Data'!M47="s","s",'Raw Data'!H47)</f>
        <v>8454</v>
      </c>
      <c r="I45" s="33">
        <f>IF('Raw Data'!N47="S","s",'Raw Data'!K47)</f>
        <v>7733</v>
      </c>
      <c r="J45" s="6"/>
      <c r="K45" s="13"/>
      <c r="L45"/>
      <c r="M45" s="12"/>
      <c r="N45"/>
      <c r="O45"/>
      <c r="P45"/>
      <c r="R45" s="3"/>
      <c r="S45" s="3"/>
      <c r="T45" s="3"/>
      <c r="U45" s="3"/>
      <c r="V45" s="3"/>
      <c r="W45" s="3"/>
      <c r="Z45"/>
      <c r="AA45"/>
      <c r="AB45"/>
      <c r="AC45"/>
      <c r="AD45"/>
      <c r="AE45"/>
      <c r="AF45"/>
      <c r="AG45"/>
    </row>
    <row r="46" spans="1:33" x14ac:dyDescent="0.3">
      <c r="B46" s="12"/>
      <c r="C46" s="12" t="str">
        <f t="shared" si="0"/>
        <v>Undetermined Intent Events</v>
      </c>
      <c r="D46" s="12" t="str">
        <f>VLOOKUP(F46,'Labels List'!$A$4:$B$14,2,FALSE)</f>
        <v>Undetermined Intent Events</v>
      </c>
      <c r="E46" s="12" t="str">
        <f>'Raw Data'!A48</f>
        <v>WE Prairie Mountain Health</v>
      </c>
      <c r="F46" s="12" t="str">
        <f>'Raw Data'!B48</f>
        <v>11 Event of Undetermined Intent</v>
      </c>
      <c r="G46" s="33">
        <f>IF('Raw Data'!L48="s","s",'Raw Data'!E48)</f>
        <v>9044</v>
      </c>
      <c r="H46" s="33">
        <f>IF('Raw Data'!M48="s","s",'Raw Data'!H48)</f>
        <v>8454</v>
      </c>
      <c r="I46" s="33">
        <f>IF('Raw Data'!N48="S","s",'Raw Data'!K48)</f>
        <v>7733</v>
      </c>
      <c r="J46" s="6"/>
      <c r="K46" s="13"/>
      <c r="L46"/>
      <c r="M46" s="12"/>
      <c r="N46"/>
      <c r="O46"/>
      <c r="P46"/>
      <c r="R46" s="3"/>
      <c r="S46" s="3"/>
      <c r="T46" s="3"/>
      <c r="U46" s="3"/>
      <c r="V46" s="3"/>
      <c r="W46" s="3"/>
      <c r="Z46"/>
      <c r="AA46"/>
      <c r="AB46"/>
      <c r="AC46"/>
      <c r="AD46"/>
      <c r="AE46"/>
      <c r="AF46"/>
      <c r="AG46"/>
    </row>
    <row r="47" spans="1:33" x14ac:dyDescent="0.3">
      <c r="B47" s="12"/>
      <c r="C47" s="12" t="str">
        <f t="shared" si="0"/>
        <v>Fire and Flames</v>
      </c>
      <c r="D47" s="12" t="str">
        <f>VLOOKUP(F47,'Labels List'!$A$4:$B$14,2,FALSE)</f>
        <v>Fire and Flames</v>
      </c>
      <c r="E47" s="12" t="str">
        <f>'Raw Data'!A49</f>
        <v>WE Prairie Mountain Health</v>
      </c>
      <c r="F47" s="12" t="str">
        <f>'Raw Data'!B49</f>
        <v>07 Accidents Caused by Fire and Flames</v>
      </c>
      <c r="G47" s="33">
        <f>IF('Raw Data'!L49="s","s",'Raw Data'!E49)</f>
        <v>9044</v>
      </c>
      <c r="H47" s="33">
        <f>IF('Raw Data'!M49="s","s",'Raw Data'!H49)</f>
        <v>8454</v>
      </c>
      <c r="I47" s="33">
        <f>IF('Raw Data'!N49="S","s",'Raw Data'!K49)</f>
        <v>7733</v>
      </c>
      <c r="J47" s="6"/>
      <c r="K47" s="13"/>
      <c r="L47"/>
      <c r="M47" s="12"/>
      <c r="N47"/>
      <c r="O47"/>
      <c r="P47"/>
      <c r="R47" s="3"/>
      <c r="S47" s="3"/>
      <c r="T47" s="3"/>
      <c r="U47" s="3"/>
      <c r="V47" s="3"/>
      <c r="W47" s="3"/>
      <c r="Z47"/>
      <c r="AA47"/>
      <c r="AB47"/>
      <c r="AC47"/>
      <c r="AD47"/>
      <c r="AE47"/>
      <c r="AF47"/>
      <c r="AG47"/>
    </row>
    <row r="48" spans="1:33" x14ac:dyDescent="0.3">
      <c r="B48" s="12"/>
      <c r="C48" s="12" t="str">
        <f t="shared" si="0"/>
        <v>Other Transport Accidents</v>
      </c>
      <c r="D48" s="12" t="str">
        <f>VLOOKUP(F48,'Labels List'!$A$4:$B$14,2,FALSE)</f>
        <v>Other Transport Accidents</v>
      </c>
      <c r="E48" s="12" t="str">
        <f>'Raw Data'!A50</f>
        <v>WE Prairie Mountain Health</v>
      </c>
      <c r="F48" s="12" t="str">
        <f>'Raw Data'!B50</f>
        <v>02 Water/Air/Other Transport Accidents</v>
      </c>
      <c r="G48" s="33">
        <f>IF('Raw Data'!L50="s","s",'Raw Data'!E50)</f>
        <v>9044</v>
      </c>
      <c r="H48" s="33">
        <f>IF('Raw Data'!M50="s","s",'Raw Data'!H50)</f>
        <v>8454</v>
      </c>
      <c r="I48" s="33">
        <f>IF('Raw Data'!N50="S","s",'Raw Data'!K50)</f>
        <v>7733</v>
      </c>
      <c r="J48" s="6"/>
      <c r="K48" s="13"/>
      <c r="L48"/>
      <c r="M48" s="12"/>
      <c r="N48"/>
      <c r="O48"/>
      <c r="P48"/>
      <c r="R48" s="3"/>
      <c r="S48" s="3"/>
      <c r="T48" s="3"/>
      <c r="U48" s="3"/>
      <c r="V48" s="3"/>
      <c r="W48" s="3"/>
      <c r="Z48"/>
      <c r="AA48"/>
      <c r="AB48"/>
      <c r="AC48"/>
      <c r="AD48"/>
      <c r="AE48"/>
      <c r="AF48"/>
      <c r="AG48"/>
    </row>
    <row r="49" spans="1:33" x14ac:dyDescent="0.3">
      <c r="B49" s="12"/>
      <c r="C49" s="12" t="str">
        <f t="shared" si="0"/>
        <v>All Others</v>
      </c>
      <c r="D49" s="12" t="str">
        <f>VLOOKUP(F49,'Labels List'!$A$4:$B$14,2,FALSE)</f>
        <v>All Others</v>
      </c>
      <c r="E49" s="12" t="str">
        <f>'Raw Data'!A51</f>
        <v>WE Prairie Mountain Health</v>
      </c>
      <c r="F49" s="12" t="str">
        <f>'Raw Data'!B51</f>
        <v>99 All Others</v>
      </c>
      <c r="G49" s="33">
        <f>IF('Raw Data'!L51="s","s",'Raw Data'!E51)</f>
        <v>9044</v>
      </c>
      <c r="H49" s="33">
        <f>IF('Raw Data'!M51="s","s",'Raw Data'!H51)</f>
        <v>8454</v>
      </c>
      <c r="I49" s="33">
        <f>IF('Raw Data'!N51="S","s",'Raw Data'!K51)</f>
        <v>7733</v>
      </c>
      <c r="J49" s="6"/>
      <c r="K49" s="13"/>
      <c r="L49"/>
      <c r="M49" s="12"/>
      <c r="N49"/>
      <c r="O49"/>
      <c r="P49"/>
      <c r="R49" s="3"/>
      <c r="S49" s="3"/>
      <c r="T49" s="3"/>
      <c r="U49" s="3"/>
      <c r="V49" s="3"/>
      <c r="W49" s="3"/>
      <c r="Z49"/>
      <c r="AA49"/>
      <c r="AB49"/>
      <c r="AC49"/>
      <c r="AD49"/>
      <c r="AE49"/>
      <c r="AF49"/>
      <c r="AG49"/>
    </row>
    <row r="50" spans="1:33" x14ac:dyDescent="0.3">
      <c r="A50">
        <v>5</v>
      </c>
      <c r="B50" s="12" t="s">
        <v>8</v>
      </c>
      <c r="C50" s="12" t="str">
        <f t="shared" si="0"/>
        <v>Accidental Falls</v>
      </c>
      <c r="D50" s="12" t="str">
        <f>VLOOKUP(F50,'Labels List'!$A$4:$B$14,2,FALSE)</f>
        <v>Accidental Falls</v>
      </c>
      <c r="E50" s="12" t="str">
        <f>'Raw Data'!A52</f>
        <v>NO Northern Health Region</v>
      </c>
      <c r="F50" s="12" t="str">
        <f>'Raw Data'!B52</f>
        <v>03 Accidental Falls</v>
      </c>
      <c r="G50" s="33">
        <f>IF('Raw Data'!L52="s","s",'Raw Data'!E52)</f>
        <v>3967</v>
      </c>
      <c r="H50" s="33">
        <f>IF('Raw Data'!M52="s","s",'Raw Data'!H52)</f>
        <v>3639</v>
      </c>
      <c r="I50" s="33">
        <f>IF('Raw Data'!N52="S","s",'Raw Data'!K52)</f>
        <v>4119</v>
      </c>
      <c r="J50" s="6"/>
      <c r="K50" s="13"/>
      <c r="L50"/>
      <c r="M50" s="12"/>
      <c r="N50"/>
      <c r="O50"/>
      <c r="P50"/>
      <c r="R50" s="3"/>
      <c r="S50" s="3"/>
      <c r="T50" s="3"/>
      <c r="U50" s="3"/>
      <c r="V50" s="3"/>
      <c r="W50" s="3"/>
      <c r="Z50"/>
      <c r="AA50"/>
      <c r="AB50"/>
      <c r="AC50"/>
      <c r="AD50"/>
      <c r="AE50"/>
      <c r="AF50"/>
      <c r="AG50"/>
    </row>
    <row r="51" spans="1:33" x14ac:dyDescent="0.3">
      <c r="B51" s="12"/>
      <c r="C51" s="12" t="str">
        <f t="shared" si="0"/>
        <v>Natural and Environmental Factors</v>
      </c>
      <c r="D51" s="12" t="str">
        <f>VLOOKUP(F51,'Labels List'!$A$4:$B$14,2,FALSE)</f>
        <v>Natural and Environmental Factors</v>
      </c>
      <c r="E51" s="12" t="str">
        <f>'Raw Data'!A53</f>
        <v>NO Northern Health Region</v>
      </c>
      <c r="F51" s="12" t="str">
        <f>'Raw Data'!B53</f>
        <v>08 Accidents Due to Natural and Environmental Factors</v>
      </c>
      <c r="G51" s="33">
        <f>IF('Raw Data'!L53="s","s",'Raw Data'!E53)</f>
        <v>3967</v>
      </c>
      <c r="H51" s="33">
        <f>IF('Raw Data'!M53="s","s",'Raw Data'!H53)</f>
        <v>3639</v>
      </c>
      <c r="I51" s="33">
        <f>IF('Raw Data'!N53="S","s",'Raw Data'!K53)</f>
        <v>4119</v>
      </c>
      <c r="J51" s="6"/>
      <c r="K51" s="13"/>
      <c r="L51"/>
      <c r="M51" s="12"/>
      <c r="N51"/>
      <c r="O51"/>
      <c r="P51"/>
      <c r="R51" s="3"/>
      <c r="S51" s="3"/>
      <c r="T51" s="3"/>
      <c r="U51" s="3"/>
      <c r="V51" s="3"/>
      <c r="W51" s="3"/>
      <c r="Z51"/>
      <c r="AA51"/>
      <c r="AB51"/>
      <c r="AC51"/>
      <c r="AD51"/>
      <c r="AE51"/>
      <c r="AF51"/>
      <c r="AG51"/>
    </row>
    <row r="52" spans="1:33" x14ac:dyDescent="0.3">
      <c r="B52" s="12"/>
      <c r="C52" s="12" t="str">
        <f t="shared" si="0"/>
        <v>Land Transport Accidents</v>
      </c>
      <c r="D52" s="12" t="str">
        <f>VLOOKUP(F52,'Labels List'!$A$4:$B$14,2,FALSE)</f>
        <v>Land Transport Accidents</v>
      </c>
      <c r="E52" s="12" t="str">
        <f>'Raw Data'!A54</f>
        <v>NO Northern Health Region</v>
      </c>
      <c r="F52" s="12" t="str">
        <f>'Raw Data'!B54</f>
        <v>01 Land Transport Accidents</v>
      </c>
      <c r="G52" s="33">
        <f>IF('Raw Data'!L54="s","s",'Raw Data'!E54)</f>
        <v>3967</v>
      </c>
      <c r="H52" s="33">
        <f>IF('Raw Data'!M54="s","s",'Raw Data'!H54)</f>
        <v>3639</v>
      </c>
      <c r="I52" s="33">
        <f>IF('Raw Data'!N54="S","s",'Raw Data'!K54)</f>
        <v>4119</v>
      </c>
      <c r="J52" s="6"/>
      <c r="K52" s="13"/>
      <c r="L52"/>
      <c r="M52" s="12"/>
      <c r="N52"/>
      <c r="O52"/>
      <c r="P52"/>
      <c r="R52" s="3"/>
      <c r="S52" s="3"/>
      <c r="T52" s="3"/>
      <c r="U52" s="3"/>
      <c r="V52" s="3"/>
      <c r="W52" s="3"/>
      <c r="Z52"/>
      <c r="AA52"/>
      <c r="AB52"/>
      <c r="AC52"/>
      <c r="AD52"/>
      <c r="AE52"/>
      <c r="AF52"/>
      <c r="AG52"/>
    </row>
    <row r="53" spans="1:33" x14ac:dyDescent="0.3">
      <c r="B53" s="12"/>
      <c r="C53" s="12" t="str">
        <f t="shared" si="0"/>
        <v>Suffocation and Breathing Threat</v>
      </c>
      <c r="D53" s="12" t="str">
        <f>VLOOKUP(F53,'Labels List'!$A$4:$B$14,2,FALSE)</f>
        <v>Suffocation and Breathing Threat</v>
      </c>
      <c r="E53" s="12" t="str">
        <f>'Raw Data'!A55</f>
        <v>NO Northern Health Region</v>
      </c>
      <c r="F53" s="12" t="str">
        <f>'Raw Data'!B55</f>
        <v>06 Accidental Suffocation, Choking and Other Threats to Breathing</v>
      </c>
      <c r="G53" s="33">
        <f>IF('Raw Data'!L55="s","s",'Raw Data'!E55)</f>
        <v>3967</v>
      </c>
      <c r="H53" s="33">
        <f>IF('Raw Data'!M55="s","s",'Raw Data'!H55)</f>
        <v>3639</v>
      </c>
      <c r="I53" s="33">
        <f>IF('Raw Data'!N55="S","s",'Raw Data'!K55)</f>
        <v>4119</v>
      </c>
      <c r="J53" s="6"/>
      <c r="K53" s="13"/>
      <c r="L53"/>
      <c r="M53" s="12"/>
      <c r="N53"/>
      <c r="O53"/>
      <c r="P53"/>
      <c r="R53" s="3"/>
      <c r="S53" s="3"/>
      <c r="T53" s="3"/>
      <c r="U53" s="3"/>
      <c r="V53" s="3"/>
      <c r="W53" s="3"/>
      <c r="Z53"/>
      <c r="AA53"/>
      <c r="AB53"/>
      <c r="AC53"/>
      <c r="AD53"/>
      <c r="AE53"/>
      <c r="AF53"/>
      <c r="AG53"/>
    </row>
    <row r="54" spans="1:33" x14ac:dyDescent="0.3">
      <c r="B54" s="12"/>
      <c r="C54" s="12" t="str">
        <f t="shared" si="0"/>
        <v>Assault and Injuries</v>
      </c>
      <c r="D54" s="12" t="str">
        <f>VLOOKUP(F54,'Labels List'!$A$4:$B$14,2,FALSE)</f>
        <v>Assault and Injuries</v>
      </c>
      <c r="E54" s="12" t="str">
        <f>'Raw Data'!A56</f>
        <v>NO Northern Health Region</v>
      </c>
      <c r="F54" s="12" t="str">
        <f>'Raw Data'!B56</f>
        <v>10 Assault and Injuries Inflicted by Others</v>
      </c>
      <c r="G54" s="33">
        <f>IF('Raw Data'!L56="s","s",'Raw Data'!E56)</f>
        <v>3967</v>
      </c>
      <c r="H54" s="33">
        <f>IF('Raw Data'!M56="s","s",'Raw Data'!H56)</f>
        <v>3639</v>
      </c>
      <c r="I54" s="33">
        <f>IF('Raw Data'!N56="S","s",'Raw Data'!K56)</f>
        <v>4119</v>
      </c>
      <c r="J54" s="6"/>
      <c r="K54" s="13"/>
      <c r="L54"/>
      <c r="M54" s="12"/>
      <c r="N54"/>
      <c r="O54"/>
      <c r="P54"/>
      <c r="R54" s="3"/>
      <c r="S54" s="3"/>
      <c r="T54" s="3"/>
      <c r="U54" s="3"/>
      <c r="V54" s="3"/>
      <c r="W54" s="3"/>
      <c r="Z54"/>
      <c r="AA54"/>
      <c r="AB54"/>
      <c r="AC54"/>
      <c r="AD54"/>
      <c r="AE54"/>
      <c r="AF54"/>
      <c r="AG54"/>
    </row>
    <row r="55" spans="1:33" x14ac:dyDescent="0.3">
      <c r="B55" s="12"/>
      <c r="C55" s="12" t="str">
        <f t="shared" si="0"/>
        <v>Suicide and Self-Inflicted Injury</v>
      </c>
      <c r="D55" s="12" t="str">
        <f>VLOOKUP(F55,'Labels List'!$A$4:$B$14,2,FALSE)</f>
        <v>Suicide and Self-Inflicted Injury</v>
      </c>
      <c r="E55" s="12" t="str">
        <f>'Raw Data'!A57</f>
        <v>NO Northern Health Region</v>
      </c>
      <c r="F55" s="12" t="str">
        <f>'Raw Data'!B57</f>
        <v>09 Suicide and Self-Inflicted Injury</v>
      </c>
      <c r="G55" s="33">
        <f>IF('Raw Data'!L57="s","s",'Raw Data'!E57)</f>
        <v>3967</v>
      </c>
      <c r="H55" s="33">
        <f>IF('Raw Data'!M57="s","s",'Raw Data'!H57)</f>
        <v>3639</v>
      </c>
      <c r="I55" s="33">
        <f>IF('Raw Data'!N57="S","s",'Raw Data'!K57)</f>
        <v>4119</v>
      </c>
      <c r="J55" s="6"/>
      <c r="K55" s="13"/>
      <c r="L55"/>
      <c r="M55" s="12"/>
      <c r="N55"/>
      <c r="O55"/>
      <c r="P55"/>
      <c r="R55" s="3"/>
      <c r="S55" s="3"/>
      <c r="T55" s="3"/>
      <c r="U55" s="3"/>
      <c r="V55" s="3"/>
      <c r="W55" s="3"/>
      <c r="Z55"/>
      <c r="AA55"/>
      <c r="AB55"/>
      <c r="AC55"/>
      <c r="AD55"/>
      <c r="AE55"/>
      <c r="AF55"/>
      <c r="AG55"/>
    </row>
    <row r="56" spans="1:33" x14ac:dyDescent="0.3">
      <c r="B56" s="12"/>
      <c r="C56" s="12" t="str">
        <f t="shared" si="0"/>
        <v>Accidental Poisoning</v>
      </c>
      <c r="D56" s="12" t="str">
        <f>VLOOKUP(F56,'Labels List'!$A$4:$B$14,2,FALSE)</f>
        <v>Accidental Poisoning</v>
      </c>
      <c r="E56" s="12" t="str">
        <f>'Raw Data'!A58</f>
        <v>NO Northern Health Region</v>
      </c>
      <c r="F56" s="12" t="str">
        <f>'Raw Data'!B58</f>
        <v>04 Accidental Poisoning</v>
      </c>
      <c r="G56" s="33">
        <f>IF('Raw Data'!L58="s","s",'Raw Data'!E58)</f>
        <v>3967</v>
      </c>
      <c r="H56" s="33">
        <f>IF('Raw Data'!M58="s","s",'Raw Data'!H58)</f>
        <v>3639</v>
      </c>
      <c r="I56" s="33">
        <f>IF('Raw Data'!N58="S","s",'Raw Data'!K58)</f>
        <v>4119</v>
      </c>
      <c r="J56" s="6"/>
      <c r="K56" s="13"/>
      <c r="L56"/>
      <c r="M56" s="12"/>
      <c r="N56"/>
      <c r="O56"/>
      <c r="P56"/>
      <c r="R56" s="3"/>
      <c r="S56" s="3"/>
      <c r="T56" s="3"/>
      <c r="U56" s="3"/>
      <c r="V56" s="3"/>
      <c r="W56" s="3"/>
      <c r="Z56"/>
      <c r="AA56"/>
      <c r="AB56"/>
      <c r="AC56"/>
      <c r="AD56"/>
      <c r="AE56"/>
      <c r="AF56"/>
      <c r="AG56"/>
    </row>
    <row r="57" spans="1:33" x14ac:dyDescent="0.3">
      <c r="B57" s="12"/>
      <c r="C57" s="12" t="str">
        <f t="shared" si="0"/>
        <v>Undetermined Intent Events</v>
      </c>
      <c r="D57" s="12" t="str">
        <f>VLOOKUP(F57,'Labels List'!$A$4:$B$14,2,FALSE)</f>
        <v>Undetermined Intent Events</v>
      </c>
      <c r="E57" s="12" t="str">
        <f>'Raw Data'!A59</f>
        <v>NO Northern Health Region</v>
      </c>
      <c r="F57" s="12" t="str">
        <f>'Raw Data'!B59</f>
        <v>11 Event of Undetermined Intent</v>
      </c>
      <c r="G57" s="33">
        <f>IF('Raw Data'!L59="s","s",'Raw Data'!E59)</f>
        <v>3967</v>
      </c>
      <c r="H57" s="33">
        <f>IF('Raw Data'!M59="s","s",'Raw Data'!H59)</f>
        <v>3639</v>
      </c>
      <c r="I57" s="33">
        <f>IF('Raw Data'!N59="S","s",'Raw Data'!K59)</f>
        <v>4119</v>
      </c>
      <c r="J57" s="6"/>
      <c r="K57" s="13"/>
      <c r="L57"/>
      <c r="M57" s="12"/>
      <c r="N57"/>
      <c r="O57"/>
      <c r="P57"/>
      <c r="R57" s="3"/>
      <c r="S57" s="3"/>
      <c r="T57" s="3"/>
      <c r="U57" s="3"/>
      <c r="V57" s="3"/>
      <c r="W57" s="3"/>
      <c r="Z57"/>
      <c r="AA57"/>
      <c r="AB57"/>
      <c r="AC57"/>
      <c r="AD57"/>
      <c r="AE57"/>
      <c r="AF57"/>
      <c r="AG57"/>
    </row>
    <row r="58" spans="1:33" x14ac:dyDescent="0.3">
      <c r="B58" s="12"/>
      <c r="C58" s="12" t="str">
        <f t="shared" si="0"/>
        <v>Fire and Flames</v>
      </c>
      <c r="D58" s="12" t="str">
        <f>VLOOKUP(F58,'Labels List'!$A$4:$B$14,2,FALSE)</f>
        <v>Fire and Flames</v>
      </c>
      <c r="E58" s="10" t="str">
        <f>'Raw Data'!A60</f>
        <v>NO Northern Health Region</v>
      </c>
      <c r="F58" s="10" t="str">
        <f>'Raw Data'!B60</f>
        <v>07 Accidents Caused by Fire and Flames</v>
      </c>
      <c r="G58" s="35">
        <f>IF('Raw Data'!L60="s","s",'Raw Data'!E60)</f>
        <v>3967</v>
      </c>
      <c r="H58" s="33">
        <f>IF('Raw Data'!M60="s","s",'Raw Data'!H60)</f>
        <v>3639</v>
      </c>
      <c r="I58" s="36">
        <f>IF('Raw Data'!N60="S","s",'Raw Data'!K60)</f>
        <v>4119</v>
      </c>
      <c r="Q58" s="13"/>
      <c r="AF58"/>
      <c r="AG58"/>
    </row>
    <row r="59" spans="1:33" x14ac:dyDescent="0.3">
      <c r="B59" s="12"/>
      <c r="C59" s="12" t="str">
        <f t="shared" si="0"/>
        <v>Other Transport Accidents</v>
      </c>
      <c r="D59" s="12" t="str">
        <f>VLOOKUP(F59,'Labels List'!$A$4:$B$14,2,FALSE)</f>
        <v>Other Transport Accidents</v>
      </c>
      <c r="E59" s="10" t="str">
        <f>'Raw Data'!A61</f>
        <v>NO Northern Health Region</v>
      </c>
      <c r="F59" s="10" t="str">
        <f>'Raw Data'!B61</f>
        <v>02 Water/Air/Other Transport Accidents</v>
      </c>
      <c r="G59" s="35">
        <f>IF('Raw Data'!L61="s","s",'Raw Data'!E61)</f>
        <v>3967</v>
      </c>
      <c r="H59" s="36">
        <f>IF('Raw Data'!M61="s","s",'Raw Data'!H61)</f>
        <v>3639</v>
      </c>
      <c r="I59" s="36">
        <f>IF('Raw Data'!N61="S","s",'Raw Data'!K61)</f>
        <v>4119</v>
      </c>
      <c r="Q59" s="13"/>
      <c r="AF59"/>
      <c r="AG59"/>
    </row>
    <row r="60" spans="1:33" x14ac:dyDescent="0.3">
      <c r="B60" s="12"/>
      <c r="C60" s="12" t="str">
        <f t="shared" si="0"/>
        <v>All Others</v>
      </c>
      <c r="D60" s="12" t="str">
        <f>VLOOKUP(F60,'Labels List'!$A$4:$B$14,2,FALSE)</f>
        <v>All Others</v>
      </c>
      <c r="E60" s="10" t="str">
        <f>'Raw Data'!A62</f>
        <v>NO Northern Health Region</v>
      </c>
      <c r="F60" s="10" t="str">
        <f>'Raw Data'!B62</f>
        <v>99 All Others</v>
      </c>
      <c r="G60" s="35">
        <f>IF('Raw Data'!L62="s","s",'Raw Data'!E62)</f>
        <v>3967</v>
      </c>
      <c r="H60" s="36">
        <f>IF('Raw Data'!M62="s","s",'Raw Data'!H62)</f>
        <v>3639</v>
      </c>
      <c r="I60" s="36">
        <f>IF('Raw Data'!N62="S","s",'Raw Data'!K62)</f>
        <v>4119</v>
      </c>
      <c r="L60" s="3"/>
    </row>
    <row r="61" spans="1:33" x14ac:dyDescent="0.3">
      <c r="A61">
        <v>6</v>
      </c>
      <c r="B61" s="12" t="s">
        <v>2</v>
      </c>
      <c r="C61" s="12" t="str">
        <f t="shared" si="0"/>
        <v>Accidental Falls</v>
      </c>
      <c r="D61" s="12" t="str">
        <f>VLOOKUP(F61,'Labels List'!$A$4:$B$14,2,FALSE)</f>
        <v>Accidental Falls</v>
      </c>
      <c r="E61" s="10" t="str">
        <f>'Raw Data'!A63</f>
        <v>Z Manitoba</v>
      </c>
      <c r="F61" s="10" t="str">
        <f>'Raw Data'!B63</f>
        <v>03 Accidental Falls</v>
      </c>
      <c r="G61" s="35">
        <f>IF('Raw Data'!L63="s","s",'Raw Data'!E63)</f>
        <v>45768</v>
      </c>
      <c r="H61" s="36">
        <f>IF('Raw Data'!M63="s","s",'Raw Data'!H63)</f>
        <v>47930</v>
      </c>
      <c r="I61" s="36">
        <f>IF('Raw Data'!N63="S","s",'Raw Data'!K63)</f>
        <v>49358</v>
      </c>
    </row>
    <row r="62" spans="1:33" x14ac:dyDescent="0.3">
      <c r="B62" s="12"/>
      <c r="C62" s="12" t="str">
        <f t="shared" si="0"/>
        <v>Natural and Environmental Factors</v>
      </c>
      <c r="D62" s="12" t="str">
        <f>VLOOKUP(F62,'Labels List'!$A$4:$B$14,2,FALSE)</f>
        <v>Natural and Environmental Factors</v>
      </c>
      <c r="E62" s="10" t="str">
        <f>'Raw Data'!A64</f>
        <v>Z Manitoba</v>
      </c>
      <c r="F62" s="10" t="str">
        <f>'Raw Data'!B64</f>
        <v>08 Accidents Due to Natural and Environmental Factors</v>
      </c>
      <c r="G62" s="35">
        <f>IF('Raw Data'!L64="s","s",'Raw Data'!E64)</f>
        <v>45768</v>
      </c>
      <c r="H62" s="36">
        <f>IF('Raw Data'!M64="s","s",'Raw Data'!H64)</f>
        <v>47930</v>
      </c>
      <c r="I62" s="36">
        <f>IF('Raw Data'!N64="S","s",'Raw Data'!K64)</f>
        <v>49358</v>
      </c>
    </row>
    <row r="63" spans="1:33" x14ac:dyDescent="0.3">
      <c r="B63" s="12"/>
      <c r="C63" s="12" t="str">
        <f t="shared" si="0"/>
        <v>Land Transport Accidents</v>
      </c>
      <c r="D63" s="12" t="str">
        <f>VLOOKUP(F63,'Labels List'!$A$4:$B$14,2,FALSE)</f>
        <v>Land Transport Accidents</v>
      </c>
      <c r="E63" s="10" t="str">
        <f>'Raw Data'!A65</f>
        <v>Z Manitoba</v>
      </c>
      <c r="F63" s="10" t="str">
        <f>'Raw Data'!B65</f>
        <v>01 Land Transport Accidents</v>
      </c>
      <c r="G63" s="35">
        <f>IF('Raw Data'!L65="s","s",'Raw Data'!E65)</f>
        <v>45768</v>
      </c>
      <c r="H63" s="36">
        <f>IF('Raw Data'!M65="s","s",'Raw Data'!H65)</f>
        <v>47930</v>
      </c>
      <c r="I63" s="36">
        <f>IF('Raw Data'!N65="S","s",'Raw Data'!K65)</f>
        <v>49358</v>
      </c>
    </row>
    <row r="64" spans="1:33" x14ac:dyDescent="0.3">
      <c r="B64" s="12"/>
      <c r="C64" s="12" t="str">
        <f t="shared" si="0"/>
        <v>Suffocation and Breathing Threat</v>
      </c>
      <c r="D64" s="12" t="str">
        <f>VLOOKUP(F64,'Labels List'!$A$4:$B$14,2,FALSE)</f>
        <v>Suffocation and Breathing Threat</v>
      </c>
      <c r="E64" s="10" t="str">
        <f>'Raw Data'!A66</f>
        <v>Z Manitoba</v>
      </c>
      <c r="F64" s="10" t="str">
        <f>'Raw Data'!B66</f>
        <v>06 Accidental Suffocation, Choking and Other Threats to Breathing</v>
      </c>
      <c r="G64" s="35">
        <f>IF('Raw Data'!L66="s","s",'Raw Data'!E66)</f>
        <v>45768</v>
      </c>
      <c r="H64" s="36">
        <f>IF('Raw Data'!M66="s","s",'Raw Data'!H66)</f>
        <v>47930</v>
      </c>
      <c r="I64" s="36">
        <f>IF('Raw Data'!N66="S","s",'Raw Data'!K66)</f>
        <v>49358</v>
      </c>
    </row>
    <row r="65" spans="2:9" x14ac:dyDescent="0.3">
      <c r="B65" s="12"/>
      <c r="C65" s="12" t="str">
        <f t="shared" si="0"/>
        <v>Assault and Injuries</v>
      </c>
      <c r="D65" s="12" t="str">
        <f>VLOOKUP(F65,'Labels List'!$A$4:$B$14,2,FALSE)</f>
        <v>Assault and Injuries</v>
      </c>
      <c r="E65" s="10" t="str">
        <f>'Raw Data'!A67</f>
        <v>Z Manitoba</v>
      </c>
      <c r="F65" s="10" t="str">
        <f>'Raw Data'!B67</f>
        <v>10 Assault and Injuries Inflicted by Others</v>
      </c>
      <c r="G65" s="35">
        <f>IF('Raw Data'!L67="s","s",'Raw Data'!E67)</f>
        <v>45768</v>
      </c>
      <c r="H65" s="36">
        <f>IF('Raw Data'!M67="s","s",'Raw Data'!H67)</f>
        <v>47930</v>
      </c>
      <c r="I65" s="36">
        <f>IF('Raw Data'!N67="S","s",'Raw Data'!K67)</f>
        <v>49358</v>
      </c>
    </row>
    <row r="66" spans="2:9" x14ac:dyDescent="0.3">
      <c r="B66" s="12"/>
      <c r="C66" s="12" t="str">
        <f t="shared" si="0"/>
        <v>Suicide and Self-Inflicted Injury</v>
      </c>
      <c r="D66" s="12" t="str">
        <f>VLOOKUP(F66,'Labels List'!$A$4:$B$14,2,FALSE)</f>
        <v>Suicide and Self-Inflicted Injury</v>
      </c>
      <c r="E66" s="10" t="str">
        <f>'Raw Data'!A68</f>
        <v>Z Manitoba</v>
      </c>
      <c r="F66" s="10" t="str">
        <f>'Raw Data'!B68</f>
        <v>09 Suicide and Self-Inflicted Injury</v>
      </c>
      <c r="G66" s="35">
        <f>IF('Raw Data'!L68="s","s",'Raw Data'!E68)</f>
        <v>45768</v>
      </c>
      <c r="H66" s="36">
        <f>IF('Raw Data'!M68="s","s",'Raw Data'!H68)</f>
        <v>47930</v>
      </c>
      <c r="I66" s="36">
        <f>IF('Raw Data'!N68="S","s",'Raw Data'!K68)</f>
        <v>49358</v>
      </c>
    </row>
    <row r="67" spans="2:9" x14ac:dyDescent="0.3">
      <c r="B67" s="12"/>
      <c r="C67" s="12" t="str">
        <f t="shared" si="0"/>
        <v>Accidental Poisoning</v>
      </c>
      <c r="D67" s="12" t="str">
        <f>VLOOKUP(F67,'Labels List'!$A$4:$B$14,2,FALSE)</f>
        <v>Accidental Poisoning</v>
      </c>
      <c r="E67" s="10" t="str">
        <f>'Raw Data'!A69</f>
        <v>Z Manitoba</v>
      </c>
      <c r="F67" s="10" t="str">
        <f>'Raw Data'!B69</f>
        <v>04 Accidental Poisoning</v>
      </c>
      <c r="G67" s="35">
        <f>IF('Raw Data'!L69="s","s",'Raw Data'!E69)</f>
        <v>45768</v>
      </c>
      <c r="H67" s="36">
        <f>IF('Raw Data'!M69="s","s",'Raw Data'!H69)</f>
        <v>47930</v>
      </c>
      <c r="I67" s="36">
        <f>IF('Raw Data'!N69="S","s",'Raw Data'!K69)</f>
        <v>49358</v>
      </c>
    </row>
    <row r="68" spans="2:9" x14ac:dyDescent="0.3">
      <c r="B68" s="12"/>
      <c r="C68" s="12" t="str">
        <f t="shared" si="0"/>
        <v>Undetermined Intent Events</v>
      </c>
      <c r="D68" s="12" t="str">
        <f>VLOOKUP(F68,'Labels List'!$A$4:$B$14,2,FALSE)</f>
        <v>Undetermined Intent Events</v>
      </c>
      <c r="E68" s="10" t="str">
        <f>'Raw Data'!A70</f>
        <v>Z Manitoba</v>
      </c>
      <c r="F68" s="10" t="str">
        <f>'Raw Data'!B70</f>
        <v>11 Event of Undetermined Intent</v>
      </c>
      <c r="G68" s="35">
        <f>IF('Raw Data'!L70="s","s",'Raw Data'!E70)</f>
        <v>45768</v>
      </c>
      <c r="H68" s="36">
        <f>IF('Raw Data'!M70="s","s",'Raw Data'!H70)</f>
        <v>47930</v>
      </c>
      <c r="I68" s="36">
        <f>IF('Raw Data'!N70="S","s",'Raw Data'!K70)</f>
        <v>49358</v>
      </c>
    </row>
    <row r="69" spans="2:9" x14ac:dyDescent="0.3">
      <c r="B69" s="12"/>
      <c r="C69" s="12" t="str">
        <f t="shared" si="0"/>
        <v>Fire and Flames</v>
      </c>
      <c r="D69" s="12" t="str">
        <f>VLOOKUP(F69,'Labels List'!$A$4:$B$14,2,FALSE)</f>
        <v>Fire and Flames</v>
      </c>
      <c r="E69" s="10" t="str">
        <f>'Raw Data'!A71</f>
        <v>Z Manitoba</v>
      </c>
      <c r="F69" s="10" t="str">
        <f>'Raw Data'!B71</f>
        <v>07 Accidents Caused by Fire and Flames</v>
      </c>
      <c r="G69" s="35">
        <f>IF('Raw Data'!L71="s","s",'Raw Data'!E71)</f>
        <v>45768</v>
      </c>
      <c r="H69" s="36">
        <f>IF('Raw Data'!M71="s","s",'Raw Data'!H71)</f>
        <v>47930</v>
      </c>
      <c r="I69" s="36">
        <f>IF('Raw Data'!N71="S","s",'Raw Data'!K71)</f>
        <v>49358</v>
      </c>
    </row>
    <row r="70" spans="2:9" x14ac:dyDescent="0.3">
      <c r="B70" s="12"/>
      <c r="C70" s="12" t="str">
        <f t="shared" si="0"/>
        <v>Other Transport Accidents</v>
      </c>
      <c r="D70" s="12" t="str">
        <f>VLOOKUP(F70,'Labels List'!$A$4:$B$14,2,FALSE)</f>
        <v>Other Transport Accidents</v>
      </c>
      <c r="E70" s="10" t="str">
        <f>'Raw Data'!A72</f>
        <v>Z Manitoba</v>
      </c>
      <c r="F70" s="10" t="str">
        <f>'Raw Data'!B72</f>
        <v>02 Water/Air/Other Transport Accidents</v>
      </c>
      <c r="G70" s="35">
        <f>IF('Raw Data'!L72="s","s",'Raw Data'!E72)</f>
        <v>45768</v>
      </c>
      <c r="H70" s="36">
        <f>IF('Raw Data'!M72="s","s",'Raw Data'!H72)</f>
        <v>47930</v>
      </c>
      <c r="I70" s="36">
        <f>IF('Raw Data'!N72="S","s",'Raw Data'!K72)</f>
        <v>49358</v>
      </c>
    </row>
    <row r="71" spans="2:9" x14ac:dyDescent="0.3">
      <c r="B71" s="12"/>
      <c r="C71" s="12" t="str">
        <f t="shared" ref="C71" si="1">IF(OR(G71="s",H71="s",I71="s"),CONCATENATE(D71," (s)"),D71)</f>
        <v>All Others</v>
      </c>
      <c r="D71" s="12" t="str">
        <f>VLOOKUP(F71,'Labels List'!$A$4:$B$14,2,FALSE)</f>
        <v>All Others</v>
      </c>
      <c r="E71" s="10" t="str">
        <f>'Raw Data'!A73</f>
        <v>Z Manitoba</v>
      </c>
      <c r="F71" s="10" t="str">
        <f>'Raw Data'!B73</f>
        <v>99 All Others</v>
      </c>
      <c r="G71" s="35">
        <f>IF('Raw Data'!L73="s","s",'Raw Data'!E73)</f>
        <v>45768</v>
      </c>
      <c r="H71" s="36">
        <f>IF('Raw Data'!M73="s","s",'Raw Data'!H73)</f>
        <v>47930</v>
      </c>
      <c r="I71" s="36">
        <f>IF('Raw Data'!N73="S","s",'Raw Data'!K73)</f>
        <v>49358</v>
      </c>
    </row>
  </sheetData>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11638-D857-47A0-9107-2CF465C819F0}">
  <dimension ref="A2:N184"/>
  <sheetViews>
    <sheetView zoomScaleNormal="100" workbookViewId="0"/>
  </sheetViews>
  <sheetFormatPr defaultRowHeight="14.4" x14ac:dyDescent="0.3"/>
  <cols>
    <col min="1" max="1" width="34.6640625" customWidth="1"/>
    <col min="2" max="2" width="63.88671875" customWidth="1"/>
    <col min="3" max="3" width="10.33203125" bestFit="1" customWidth="1"/>
    <col min="4" max="4" width="10.5546875" bestFit="1" customWidth="1"/>
    <col min="5" max="5" width="12.33203125" bestFit="1" customWidth="1"/>
    <col min="6" max="6" width="10.33203125" bestFit="1" customWidth="1"/>
    <col min="7" max="7" width="10.5546875" bestFit="1" customWidth="1"/>
    <col min="8" max="8" width="12.33203125" bestFit="1" customWidth="1"/>
    <col min="9" max="9" width="10.33203125" bestFit="1" customWidth="1"/>
    <col min="10" max="10" width="10.5546875" bestFit="1" customWidth="1"/>
    <col min="11" max="11" width="12.33203125" bestFit="1" customWidth="1"/>
    <col min="12" max="14" width="12.5546875" bestFit="1" customWidth="1"/>
    <col min="15" max="15" width="11.88671875" bestFit="1" customWidth="1"/>
  </cols>
  <sheetData>
    <row r="2" spans="1:14" x14ac:dyDescent="0.3">
      <c r="B2" s="32"/>
    </row>
    <row r="4" spans="1:14" x14ac:dyDescent="0.3">
      <c r="A4" t="s">
        <v>57</v>
      </c>
    </row>
    <row r="6" spans="1:14" x14ac:dyDescent="0.3">
      <c r="A6" t="s">
        <v>85</v>
      </c>
    </row>
    <row r="7" spans="1:14" x14ac:dyDescent="0.3">
      <c r="A7" t="s">
        <v>50</v>
      </c>
      <c r="B7" t="s">
        <v>58</v>
      </c>
      <c r="C7" s="40" t="s">
        <v>51</v>
      </c>
      <c r="D7" s="41" t="s">
        <v>23</v>
      </c>
      <c r="E7" s="40" t="s">
        <v>52</v>
      </c>
      <c r="F7" s="40" t="s">
        <v>53</v>
      </c>
      <c r="G7" s="41" t="s">
        <v>24</v>
      </c>
      <c r="H7" s="40" t="s">
        <v>54</v>
      </c>
      <c r="I7" s="40" t="s">
        <v>55</v>
      </c>
      <c r="J7" s="41" t="s">
        <v>25</v>
      </c>
      <c r="K7" s="40" t="s">
        <v>56</v>
      </c>
      <c r="L7" s="40" t="s">
        <v>79</v>
      </c>
      <c r="M7" s="40" t="s">
        <v>80</v>
      </c>
      <c r="N7" s="40" t="s">
        <v>81</v>
      </c>
    </row>
    <row r="8" spans="1:14" x14ac:dyDescent="0.3">
      <c r="A8" s="2" t="s">
        <v>3</v>
      </c>
      <c r="B8" s="2" t="s">
        <v>59</v>
      </c>
      <c r="C8" s="2">
        <v>2964</v>
      </c>
      <c r="D8" s="42">
        <v>50.160771703999998</v>
      </c>
      <c r="E8" s="2">
        <v>5909</v>
      </c>
      <c r="F8" s="2">
        <v>3179</v>
      </c>
      <c r="G8" s="42">
        <v>52.798538448999999</v>
      </c>
      <c r="H8" s="2">
        <v>6021</v>
      </c>
      <c r="I8" s="2">
        <v>3006</v>
      </c>
      <c r="J8" s="42">
        <v>54.604904632</v>
      </c>
      <c r="K8" s="2">
        <v>5505</v>
      </c>
      <c r="L8" s="2" t="str">
        <f>IF(C8="*","s"," ")</f>
        <v xml:space="preserve"> </v>
      </c>
      <c r="M8" s="2" t="str">
        <f>IF(F8="*","s"," ")</f>
        <v xml:space="preserve"> </v>
      </c>
      <c r="N8" s="2" t="str">
        <f>IF(I8="*","s"," ")</f>
        <v xml:space="preserve"> </v>
      </c>
    </row>
    <row r="9" spans="1:14" x14ac:dyDescent="0.3">
      <c r="A9" t="s">
        <v>3</v>
      </c>
      <c r="B9" t="s">
        <v>60</v>
      </c>
      <c r="C9">
        <v>1045</v>
      </c>
      <c r="D9" s="39">
        <v>17.684887459999999</v>
      </c>
      <c r="E9">
        <v>5909</v>
      </c>
      <c r="F9">
        <v>1012</v>
      </c>
      <c r="G9" s="39">
        <v>16.807839228999999</v>
      </c>
      <c r="H9">
        <v>6021</v>
      </c>
      <c r="I9">
        <v>849</v>
      </c>
      <c r="J9" s="39">
        <v>15.422343324</v>
      </c>
      <c r="K9">
        <v>5505</v>
      </c>
      <c r="L9" t="str">
        <f t="shared" ref="L9:L72" si="0">IF(C9="*","s"," ")</f>
        <v xml:space="preserve"> </v>
      </c>
      <c r="M9" t="str">
        <f t="shared" ref="M9:M72" si="1">IF(F9="*","s"," ")</f>
        <v xml:space="preserve"> </v>
      </c>
      <c r="N9" t="str">
        <f t="shared" ref="N9:N72" si="2">IF(I9="*","s"," ")</f>
        <v xml:space="preserve"> </v>
      </c>
    </row>
    <row r="10" spans="1:14" x14ac:dyDescent="0.3">
      <c r="A10" t="s">
        <v>3</v>
      </c>
      <c r="B10" t="s">
        <v>61</v>
      </c>
      <c r="C10">
        <v>995</v>
      </c>
      <c r="D10" s="39">
        <v>16.838720596000002</v>
      </c>
      <c r="E10">
        <v>5909</v>
      </c>
      <c r="F10">
        <v>910</v>
      </c>
      <c r="G10" s="39">
        <v>15.113768477000001</v>
      </c>
      <c r="H10">
        <v>6021</v>
      </c>
      <c r="I10">
        <v>729</v>
      </c>
      <c r="J10" s="39">
        <v>13.242506812</v>
      </c>
      <c r="K10">
        <v>5505</v>
      </c>
      <c r="L10" t="str">
        <f t="shared" si="0"/>
        <v xml:space="preserve"> </v>
      </c>
      <c r="M10" t="str">
        <f t="shared" si="1"/>
        <v xml:space="preserve"> </v>
      </c>
      <c r="N10" t="str">
        <f t="shared" si="2"/>
        <v xml:space="preserve"> </v>
      </c>
    </row>
    <row r="11" spans="1:14" x14ac:dyDescent="0.3">
      <c r="A11" t="s">
        <v>3</v>
      </c>
      <c r="B11" t="s">
        <v>62</v>
      </c>
      <c r="C11">
        <v>41</v>
      </c>
      <c r="D11" s="39">
        <v>0.69385682859999998</v>
      </c>
      <c r="E11">
        <v>5909</v>
      </c>
      <c r="F11">
        <v>240</v>
      </c>
      <c r="G11" s="39">
        <v>3.9860488291</v>
      </c>
      <c r="H11">
        <v>6021</v>
      </c>
      <c r="I11">
        <v>364</v>
      </c>
      <c r="J11" s="39">
        <v>6.6121707539000001</v>
      </c>
      <c r="K11">
        <v>5505</v>
      </c>
      <c r="L11" t="str">
        <f t="shared" si="0"/>
        <v xml:space="preserve"> </v>
      </c>
      <c r="M11" t="str">
        <f t="shared" si="1"/>
        <v xml:space="preserve"> </v>
      </c>
      <c r="N11" t="str">
        <f t="shared" si="2"/>
        <v xml:space="preserve"> </v>
      </c>
    </row>
    <row r="12" spans="1:14" x14ac:dyDescent="0.3">
      <c r="A12" t="s">
        <v>3</v>
      </c>
      <c r="B12" t="s">
        <v>63</v>
      </c>
      <c r="C12">
        <v>211</v>
      </c>
      <c r="D12" s="39">
        <v>3.5708241665</v>
      </c>
      <c r="E12">
        <v>5909</v>
      </c>
      <c r="F12">
        <v>175</v>
      </c>
      <c r="G12" s="39">
        <v>2.9064939379000001</v>
      </c>
      <c r="H12">
        <v>6021</v>
      </c>
      <c r="I12">
        <v>164</v>
      </c>
      <c r="J12" s="39">
        <v>2.9791099001000001</v>
      </c>
      <c r="K12">
        <v>5505</v>
      </c>
      <c r="L12" t="str">
        <f t="shared" si="0"/>
        <v xml:space="preserve"> </v>
      </c>
      <c r="M12" t="str">
        <f t="shared" si="1"/>
        <v xml:space="preserve"> </v>
      </c>
      <c r="N12" t="str">
        <f t="shared" si="2"/>
        <v xml:space="preserve"> </v>
      </c>
    </row>
    <row r="13" spans="1:14" x14ac:dyDescent="0.3">
      <c r="A13" t="s">
        <v>3</v>
      </c>
      <c r="B13" t="s">
        <v>64</v>
      </c>
      <c r="C13">
        <v>307</v>
      </c>
      <c r="D13" s="39">
        <v>5.1954645456000002</v>
      </c>
      <c r="E13">
        <v>5909</v>
      </c>
      <c r="F13">
        <v>224</v>
      </c>
      <c r="G13" s="39">
        <v>3.7203122405000002</v>
      </c>
      <c r="H13">
        <v>6021</v>
      </c>
      <c r="I13">
        <v>195</v>
      </c>
      <c r="J13" s="39">
        <v>3.5422343324000001</v>
      </c>
      <c r="K13">
        <v>5505</v>
      </c>
      <c r="L13" t="str">
        <f t="shared" si="0"/>
        <v xml:space="preserve"> </v>
      </c>
      <c r="M13" t="str">
        <f t="shared" si="1"/>
        <v xml:space="preserve"> </v>
      </c>
      <c r="N13" t="str">
        <f t="shared" si="2"/>
        <v xml:space="preserve"> </v>
      </c>
    </row>
    <row r="14" spans="1:14" x14ac:dyDescent="0.3">
      <c r="A14" t="s">
        <v>3</v>
      </c>
      <c r="B14" t="s">
        <v>65</v>
      </c>
      <c r="C14">
        <v>152</v>
      </c>
      <c r="D14" s="39">
        <v>2.5723472669</v>
      </c>
      <c r="E14">
        <v>5909</v>
      </c>
      <c r="F14">
        <v>142</v>
      </c>
      <c r="G14" s="39">
        <v>2.3584122238999998</v>
      </c>
      <c r="H14">
        <v>6021</v>
      </c>
      <c r="I14">
        <v>99</v>
      </c>
      <c r="J14" s="39">
        <v>1.7983651225999999</v>
      </c>
      <c r="K14">
        <v>5505</v>
      </c>
      <c r="L14" t="str">
        <f t="shared" si="0"/>
        <v xml:space="preserve"> </v>
      </c>
      <c r="M14" t="str">
        <f t="shared" si="1"/>
        <v xml:space="preserve"> </v>
      </c>
      <c r="N14" t="str">
        <f t="shared" si="2"/>
        <v xml:space="preserve"> </v>
      </c>
    </row>
    <row r="15" spans="1:14" x14ac:dyDescent="0.3">
      <c r="A15" t="s">
        <v>3</v>
      </c>
      <c r="B15" t="s">
        <v>66</v>
      </c>
      <c r="C15">
        <v>60</v>
      </c>
      <c r="D15" s="39">
        <v>1.0154002368999999</v>
      </c>
      <c r="E15">
        <v>5909</v>
      </c>
      <c r="F15">
        <v>71</v>
      </c>
      <c r="G15" s="39">
        <v>1.1792061118999999</v>
      </c>
      <c r="H15">
        <v>6021</v>
      </c>
      <c r="I15">
        <v>41</v>
      </c>
      <c r="J15" s="39">
        <v>0.74477747500000002</v>
      </c>
      <c r="K15">
        <v>5505</v>
      </c>
      <c r="L15" t="str">
        <f t="shared" si="0"/>
        <v xml:space="preserve"> </v>
      </c>
      <c r="M15" t="str">
        <f t="shared" si="1"/>
        <v xml:space="preserve"> </v>
      </c>
      <c r="N15" t="str">
        <f t="shared" si="2"/>
        <v xml:space="preserve"> </v>
      </c>
    </row>
    <row r="16" spans="1:14" x14ac:dyDescent="0.3">
      <c r="A16" t="s">
        <v>3</v>
      </c>
      <c r="B16" t="s">
        <v>67</v>
      </c>
      <c r="C16">
        <v>60</v>
      </c>
      <c r="D16" s="39">
        <v>1.0154002368999999</v>
      </c>
      <c r="E16">
        <v>5909</v>
      </c>
      <c r="F16">
        <v>34</v>
      </c>
      <c r="G16" s="39">
        <v>0.56469025080000002</v>
      </c>
      <c r="H16">
        <v>6021</v>
      </c>
      <c r="I16">
        <v>31</v>
      </c>
      <c r="J16" s="39">
        <v>0.56312443229999998</v>
      </c>
      <c r="K16">
        <v>5505</v>
      </c>
      <c r="L16" t="str">
        <f t="shared" si="0"/>
        <v xml:space="preserve"> </v>
      </c>
      <c r="M16" t="str">
        <f t="shared" si="1"/>
        <v xml:space="preserve"> </v>
      </c>
      <c r="N16" t="str">
        <f t="shared" si="2"/>
        <v xml:space="preserve"> </v>
      </c>
    </row>
    <row r="17" spans="1:14" x14ac:dyDescent="0.3">
      <c r="A17" t="s">
        <v>3</v>
      </c>
      <c r="B17" t="s">
        <v>68</v>
      </c>
      <c r="C17">
        <v>13</v>
      </c>
      <c r="D17" s="39">
        <v>0.2200033847</v>
      </c>
      <c r="E17">
        <v>5909</v>
      </c>
      <c r="F17">
        <v>12</v>
      </c>
      <c r="G17" s="39">
        <v>0.19930244150000001</v>
      </c>
      <c r="H17">
        <v>6021</v>
      </c>
      <c r="I17">
        <v>13</v>
      </c>
      <c r="J17" s="39">
        <v>0.23614895550000001</v>
      </c>
      <c r="K17">
        <v>5505</v>
      </c>
      <c r="L17" t="str">
        <f t="shared" si="0"/>
        <v xml:space="preserve"> </v>
      </c>
      <c r="M17" t="str">
        <f t="shared" si="1"/>
        <v xml:space="preserve"> </v>
      </c>
      <c r="N17" t="str">
        <f t="shared" si="2"/>
        <v xml:space="preserve"> </v>
      </c>
    </row>
    <row r="18" spans="1:14" x14ac:dyDescent="0.3">
      <c r="A18" t="s">
        <v>3</v>
      </c>
      <c r="B18" t="s">
        <v>26</v>
      </c>
      <c r="C18">
        <v>61</v>
      </c>
      <c r="D18" s="39">
        <v>1.0323235742000001</v>
      </c>
      <c r="E18">
        <v>5909</v>
      </c>
      <c r="F18">
        <v>22</v>
      </c>
      <c r="G18" s="39">
        <v>0.36538780929999998</v>
      </c>
      <c r="H18">
        <v>6021</v>
      </c>
      <c r="I18">
        <v>14</v>
      </c>
      <c r="J18" s="39">
        <v>0.2543142598</v>
      </c>
      <c r="K18">
        <v>5505</v>
      </c>
      <c r="L18" t="str">
        <f t="shared" si="0"/>
        <v xml:space="preserve"> </v>
      </c>
      <c r="M18" t="str">
        <f t="shared" si="1"/>
        <v xml:space="preserve"> </v>
      </c>
      <c r="N18" t="str">
        <f t="shared" si="2"/>
        <v xml:space="preserve"> </v>
      </c>
    </row>
    <row r="19" spans="1:14" x14ac:dyDescent="0.3">
      <c r="A19" s="2" t="s">
        <v>4</v>
      </c>
      <c r="B19" s="2" t="s">
        <v>59</v>
      </c>
      <c r="C19" s="2">
        <v>11722</v>
      </c>
      <c r="D19" s="42">
        <v>54.768023174</v>
      </c>
      <c r="E19" s="2">
        <v>21403</v>
      </c>
      <c r="F19" s="2">
        <v>13334</v>
      </c>
      <c r="G19" s="42">
        <v>55.103727581000001</v>
      </c>
      <c r="H19" s="2">
        <v>24198</v>
      </c>
      <c r="I19" s="2">
        <v>14347</v>
      </c>
      <c r="J19" s="42">
        <v>55.470924838000002</v>
      </c>
      <c r="K19" s="2">
        <v>25864</v>
      </c>
      <c r="L19" s="2" t="str">
        <f t="shared" si="0"/>
        <v xml:space="preserve"> </v>
      </c>
      <c r="M19" s="2" t="str">
        <f t="shared" si="1"/>
        <v xml:space="preserve"> </v>
      </c>
      <c r="N19" s="2" t="str">
        <f t="shared" si="2"/>
        <v xml:space="preserve"> </v>
      </c>
    </row>
    <row r="20" spans="1:14" x14ac:dyDescent="0.3">
      <c r="A20" t="s">
        <v>4</v>
      </c>
      <c r="B20" t="s">
        <v>60</v>
      </c>
      <c r="C20">
        <v>3148</v>
      </c>
      <c r="D20" s="39">
        <v>14.708218474000001</v>
      </c>
      <c r="E20">
        <v>21403</v>
      </c>
      <c r="F20">
        <v>3311</v>
      </c>
      <c r="G20" s="39">
        <v>13.682949003999999</v>
      </c>
      <c r="H20">
        <v>24198</v>
      </c>
      <c r="I20">
        <v>3362</v>
      </c>
      <c r="J20" s="39">
        <v>12.998762759</v>
      </c>
      <c r="K20">
        <v>25864</v>
      </c>
      <c r="L20" t="str">
        <f t="shared" si="0"/>
        <v xml:space="preserve"> </v>
      </c>
      <c r="M20" t="str">
        <f t="shared" si="1"/>
        <v xml:space="preserve"> </v>
      </c>
      <c r="N20" t="str">
        <f t="shared" si="2"/>
        <v xml:space="preserve"> </v>
      </c>
    </row>
    <row r="21" spans="1:14" x14ac:dyDescent="0.3">
      <c r="A21" t="s">
        <v>4</v>
      </c>
      <c r="B21" t="s">
        <v>61</v>
      </c>
      <c r="C21">
        <v>2061</v>
      </c>
      <c r="D21" s="39">
        <v>9.6294911927999998</v>
      </c>
      <c r="E21">
        <v>21403</v>
      </c>
      <c r="F21">
        <v>2120</v>
      </c>
      <c r="G21" s="39">
        <v>8.7610546326000005</v>
      </c>
      <c r="H21">
        <v>24198</v>
      </c>
      <c r="I21">
        <v>1844</v>
      </c>
      <c r="J21" s="39">
        <v>7.1296009898000001</v>
      </c>
      <c r="K21">
        <v>25864</v>
      </c>
      <c r="L21" t="str">
        <f t="shared" si="0"/>
        <v xml:space="preserve"> </v>
      </c>
      <c r="M21" t="str">
        <f t="shared" si="1"/>
        <v xml:space="preserve"> </v>
      </c>
      <c r="N21" t="str">
        <f t="shared" si="2"/>
        <v xml:space="preserve"> </v>
      </c>
    </row>
    <row r="22" spans="1:14" x14ac:dyDescent="0.3">
      <c r="A22" t="s">
        <v>4</v>
      </c>
      <c r="B22" t="s">
        <v>62</v>
      </c>
      <c r="C22">
        <v>157</v>
      </c>
      <c r="D22" s="39">
        <v>0.73354202680000002</v>
      </c>
      <c r="E22">
        <v>21403</v>
      </c>
      <c r="F22">
        <v>1416</v>
      </c>
      <c r="G22" s="39">
        <v>5.8517232829000001</v>
      </c>
      <c r="H22">
        <v>24198</v>
      </c>
      <c r="I22">
        <v>2353</v>
      </c>
      <c r="J22" s="39">
        <v>9.0975873801000002</v>
      </c>
      <c r="K22">
        <v>25864</v>
      </c>
      <c r="L22" t="str">
        <f t="shared" si="0"/>
        <v xml:space="preserve"> </v>
      </c>
      <c r="M22" t="str">
        <f t="shared" si="1"/>
        <v xml:space="preserve"> </v>
      </c>
      <c r="N22" t="str">
        <f t="shared" si="2"/>
        <v xml:space="preserve"> </v>
      </c>
    </row>
    <row r="23" spans="1:14" x14ac:dyDescent="0.3">
      <c r="A23" t="s">
        <v>4</v>
      </c>
      <c r="B23" t="s">
        <v>63</v>
      </c>
      <c r="C23">
        <v>1895</v>
      </c>
      <c r="D23" s="39">
        <v>8.8538989861000008</v>
      </c>
      <c r="E23">
        <v>21403</v>
      </c>
      <c r="F23">
        <v>1526</v>
      </c>
      <c r="G23" s="39">
        <v>6.3063063062999998</v>
      </c>
      <c r="H23">
        <v>24198</v>
      </c>
      <c r="I23">
        <v>1798</v>
      </c>
      <c r="J23" s="39">
        <v>6.9517476028000003</v>
      </c>
      <c r="K23">
        <v>25864</v>
      </c>
      <c r="L23" t="str">
        <f t="shared" si="0"/>
        <v xml:space="preserve"> </v>
      </c>
      <c r="M23" t="str">
        <f t="shared" si="1"/>
        <v xml:space="preserve"> </v>
      </c>
      <c r="N23" t="str">
        <f t="shared" si="2"/>
        <v xml:space="preserve"> </v>
      </c>
    </row>
    <row r="24" spans="1:14" x14ac:dyDescent="0.3">
      <c r="A24" t="s">
        <v>4</v>
      </c>
      <c r="B24" t="s">
        <v>64</v>
      </c>
      <c r="C24">
        <v>1221</v>
      </c>
      <c r="D24" s="39">
        <v>5.7048077372000003</v>
      </c>
      <c r="E24">
        <v>21403</v>
      </c>
      <c r="F24">
        <v>1297</v>
      </c>
      <c r="G24" s="39">
        <v>5.3599471030999997</v>
      </c>
      <c r="H24">
        <v>24198</v>
      </c>
      <c r="I24">
        <v>1138</v>
      </c>
      <c r="J24" s="39">
        <v>4.3999381380000004</v>
      </c>
      <c r="K24">
        <v>25864</v>
      </c>
      <c r="L24" t="str">
        <f t="shared" si="0"/>
        <v xml:space="preserve"> </v>
      </c>
      <c r="M24" t="str">
        <f t="shared" si="1"/>
        <v xml:space="preserve"> </v>
      </c>
      <c r="N24" t="str">
        <f t="shared" si="2"/>
        <v xml:space="preserve"> </v>
      </c>
    </row>
    <row r="25" spans="1:14" x14ac:dyDescent="0.3">
      <c r="A25" t="s">
        <v>4</v>
      </c>
      <c r="B25" t="s">
        <v>65</v>
      </c>
      <c r="C25">
        <v>596</v>
      </c>
      <c r="D25" s="39">
        <v>2.7846563566000002</v>
      </c>
      <c r="E25">
        <v>21403</v>
      </c>
      <c r="F25">
        <v>711</v>
      </c>
      <c r="G25" s="39">
        <v>2.9382593603</v>
      </c>
      <c r="H25">
        <v>24198</v>
      </c>
      <c r="I25">
        <v>644</v>
      </c>
      <c r="J25" s="39">
        <v>2.4899474172999998</v>
      </c>
      <c r="K25">
        <v>25864</v>
      </c>
      <c r="L25" t="str">
        <f t="shared" si="0"/>
        <v xml:space="preserve"> </v>
      </c>
      <c r="M25" t="str">
        <f t="shared" si="1"/>
        <v xml:space="preserve"> </v>
      </c>
      <c r="N25" t="str">
        <f t="shared" si="2"/>
        <v xml:space="preserve"> </v>
      </c>
    </row>
    <row r="26" spans="1:14" x14ac:dyDescent="0.3">
      <c r="A26" t="s">
        <v>4</v>
      </c>
      <c r="B26" t="s">
        <v>66</v>
      </c>
      <c r="C26">
        <v>343</v>
      </c>
      <c r="D26" s="39">
        <v>1.6025790777</v>
      </c>
      <c r="E26">
        <v>21403</v>
      </c>
      <c r="F26">
        <v>302</v>
      </c>
      <c r="G26" s="39">
        <v>1.2480370278999999</v>
      </c>
      <c r="H26">
        <v>24198</v>
      </c>
      <c r="I26">
        <v>219</v>
      </c>
      <c r="J26" s="39">
        <v>0.84673677700000005</v>
      </c>
      <c r="K26">
        <v>25864</v>
      </c>
      <c r="L26" t="str">
        <f t="shared" si="0"/>
        <v xml:space="preserve"> </v>
      </c>
      <c r="M26" t="str">
        <f t="shared" si="1"/>
        <v xml:space="preserve"> </v>
      </c>
      <c r="N26" t="str">
        <f t="shared" si="2"/>
        <v xml:space="preserve"> </v>
      </c>
    </row>
    <row r="27" spans="1:14" x14ac:dyDescent="0.3">
      <c r="A27" t="s">
        <v>4</v>
      </c>
      <c r="B27" t="s">
        <v>67</v>
      </c>
      <c r="C27">
        <v>77</v>
      </c>
      <c r="D27" s="39">
        <v>0.35976265010000003</v>
      </c>
      <c r="E27">
        <v>21403</v>
      </c>
      <c r="F27">
        <v>65</v>
      </c>
      <c r="G27" s="39">
        <v>0.26861724110000001</v>
      </c>
      <c r="H27">
        <v>24198</v>
      </c>
      <c r="I27">
        <v>104</v>
      </c>
      <c r="J27" s="39">
        <v>0.40210330960000001</v>
      </c>
      <c r="K27">
        <v>25864</v>
      </c>
      <c r="L27" t="str">
        <f t="shared" si="0"/>
        <v xml:space="preserve"> </v>
      </c>
      <c r="M27" t="str">
        <f t="shared" si="1"/>
        <v xml:space="preserve"> </v>
      </c>
      <c r="N27" t="str">
        <f t="shared" si="2"/>
        <v xml:space="preserve"> </v>
      </c>
    </row>
    <row r="28" spans="1:14" x14ac:dyDescent="0.3">
      <c r="A28" t="s">
        <v>4</v>
      </c>
      <c r="B28" t="s">
        <v>68</v>
      </c>
      <c r="C28">
        <v>44</v>
      </c>
      <c r="D28" s="39">
        <v>0.20557865719999999</v>
      </c>
      <c r="E28">
        <v>21403</v>
      </c>
      <c r="F28">
        <v>41</v>
      </c>
      <c r="G28" s="39">
        <v>0.16943549050000001</v>
      </c>
      <c r="H28">
        <v>24198</v>
      </c>
      <c r="I28">
        <v>23</v>
      </c>
      <c r="J28" s="39">
        <v>8.8926693500000001E-2</v>
      </c>
      <c r="K28">
        <v>25864</v>
      </c>
      <c r="L28" t="str">
        <f t="shared" si="0"/>
        <v xml:space="preserve"> </v>
      </c>
      <c r="M28" t="str">
        <f t="shared" si="1"/>
        <v xml:space="preserve"> </v>
      </c>
      <c r="N28" t="str">
        <f t="shared" si="2"/>
        <v xml:space="preserve"> </v>
      </c>
    </row>
    <row r="29" spans="1:14" x14ac:dyDescent="0.3">
      <c r="A29" t="s">
        <v>4</v>
      </c>
      <c r="B29" t="s">
        <v>26</v>
      </c>
      <c r="C29">
        <v>139</v>
      </c>
      <c r="D29" s="39">
        <v>0.64944166709999995</v>
      </c>
      <c r="E29">
        <v>21403</v>
      </c>
      <c r="F29">
        <v>75</v>
      </c>
      <c r="G29" s="39">
        <v>0.30994297050000003</v>
      </c>
      <c r="H29">
        <v>24198</v>
      </c>
      <c r="I29">
        <v>32</v>
      </c>
      <c r="J29" s="39">
        <v>0.1237240953</v>
      </c>
      <c r="K29">
        <v>25864</v>
      </c>
      <c r="L29" t="str">
        <f t="shared" si="0"/>
        <v xml:space="preserve"> </v>
      </c>
      <c r="M29" t="str">
        <f t="shared" si="1"/>
        <v xml:space="preserve"> </v>
      </c>
      <c r="N29" t="str">
        <f t="shared" si="2"/>
        <v xml:space="preserve"> </v>
      </c>
    </row>
    <row r="30" spans="1:14" x14ac:dyDescent="0.3">
      <c r="A30" s="2" t="s">
        <v>6</v>
      </c>
      <c r="B30" s="2" t="s">
        <v>59</v>
      </c>
      <c r="C30" s="2">
        <v>2291</v>
      </c>
      <c r="D30" s="42">
        <v>48.507304679000001</v>
      </c>
      <c r="E30" s="2">
        <v>4723</v>
      </c>
      <c r="F30" s="2">
        <v>2412</v>
      </c>
      <c r="G30" s="42">
        <v>51.026020731999999</v>
      </c>
      <c r="H30" s="2">
        <v>4727</v>
      </c>
      <c r="I30" s="2">
        <v>2491</v>
      </c>
      <c r="J30" s="42">
        <v>51.202466598000001</v>
      </c>
      <c r="K30" s="2">
        <v>4865</v>
      </c>
      <c r="L30" s="2" t="str">
        <f t="shared" si="0"/>
        <v xml:space="preserve"> </v>
      </c>
      <c r="M30" s="2" t="str">
        <f t="shared" si="1"/>
        <v xml:space="preserve"> </v>
      </c>
      <c r="N30" s="2" t="str">
        <f t="shared" si="2"/>
        <v xml:space="preserve"> </v>
      </c>
    </row>
    <row r="31" spans="1:14" x14ac:dyDescent="0.3">
      <c r="A31" t="s">
        <v>6</v>
      </c>
      <c r="B31" t="s">
        <v>60</v>
      </c>
      <c r="C31">
        <v>694</v>
      </c>
      <c r="D31" s="39">
        <v>14.694050391999999</v>
      </c>
      <c r="E31">
        <v>4723</v>
      </c>
      <c r="F31">
        <v>721</v>
      </c>
      <c r="G31" s="39">
        <v>15.252803046</v>
      </c>
      <c r="H31">
        <v>4727</v>
      </c>
      <c r="I31">
        <v>684</v>
      </c>
      <c r="J31" s="39">
        <v>14.059609455</v>
      </c>
      <c r="K31">
        <v>4865</v>
      </c>
      <c r="L31" t="str">
        <f t="shared" si="0"/>
        <v xml:space="preserve"> </v>
      </c>
      <c r="M31" t="str">
        <f t="shared" si="1"/>
        <v xml:space="preserve"> </v>
      </c>
      <c r="N31" t="str">
        <f t="shared" si="2"/>
        <v xml:space="preserve"> </v>
      </c>
    </row>
    <row r="32" spans="1:14" x14ac:dyDescent="0.3">
      <c r="A32" t="s">
        <v>6</v>
      </c>
      <c r="B32" t="s">
        <v>61</v>
      </c>
      <c r="C32">
        <v>833</v>
      </c>
      <c r="D32" s="39">
        <v>17.637095067000001</v>
      </c>
      <c r="E32">
        <v>4723</v>
      </c>
      <c r="F32">
        <v>655</v>
      </c>
      <c r="G32" s="39">
        <v>13.856568648</v>
      </c>
      <c r="H32">
        <v>4727</v>
      </c>
      <c r="I32">
        <v>649</v>
      </c>
      <c r="J32" s="39">
        <v>13.340184995</v>
      </c>
      <c r="K32">
        <v>4865</v>
      </c>
      <c r="L32" t="str">
        <f t="shared" si="0"/>
        <v xml:space="preserve"> </v>
      </c>
      <c r="M32" t="str">
        <f t="shared" si="1"/>
        <v xml:space="preserve"> </v>
      </c>
      <c r="N32" t="str">
        <f t="shared" si="2"/>
        <v xml:space="preserve"> </v>
      </c>
    </row>
    <row r="33" spans="1:14" x14ac:dyDescent="0.3">
      <c r="A33" t="s">
        <v>6</v>
      </c>
      <c r="B33" t="s">
        <v>62</v>
      </c>
      <c r="C33">
        <v>30</v>
      </c>
      <c r="D33" s="39">
        <v>0.63518949820000004</v>
      </c>
      <c r="E33">
        <v>4723</v>
      </c>
      <c r="F33">
        <v>168</v>
      </c>
      <c r="G33" s="39">
        <v>3.5540511953</v>
      </c>
      <c r="H33">
        <v>4727</v>
      </c>
      <c r="I33">
        <v>324</v>
      </c>
      <c r="J33" s="39">
        <v>6.6598150050999996</v>
      </c>
      <c r="K33">
        <v>4865</v>
      </c>
      <c r="L33" t="str">
        <f t="shared" si="0"/>
        <v xml:space="preserve"> </v>
      </c>
      <c r="M33" t="str">
        <f t="shared" si="1"/>
        <v xml:space="preserve"> </v>
      </c>
      <c r="N33" t="str">
        <f t="shared" si="2"/>
        <v xml:space="preserve"> </v>
      </c>
    </row>
    <row r="34" spans="1:14" x14ac:dyDescent="0.3">
      <c r="A34" t="s">
        <v>6</v>
      </c>
      <c r="B34" t="s">
        <v>63</v>
      </c>
      <c r="C34">
        <v>325</v>
      </c>
      <c r="D34" s="39">
        <v>6.8812195638000002</v>
      </c>
      <c r="E34">
        <v>4723</v>
      </c>
      <c r="F34">
        <v>281</v>
      </c>
      <c r="G34" s="39">
        <v>5.9445737253999997</v>
      </c>
      <c r="H34">
        <v>4727</v>
      </c>
      <c r="I34">
        <v>326</v>
      </c>
      <c r="J34" s="39">
        <v>6.7009249743000003</v>
      </c>
      <c r="K34">
        <v>4865</v>
      </c>
      <c r="L34" t="str">
        <f t="shared" si="0"/>
        <v xml:space="preserve"> </v>
      </c>
      <c r="M34" t="str">
        <f t="shared" si="1"/>
        <v xml:space="preserve"> </v>
      </c>
      <c r="N34" t="str">
        <f t="shared" si="2"/>
        <v xml:space="preserve"> </v>
      </c>
    </row>
    <row r="35" spans="1:14" x14ac:dyDescent="0.3">
      <c r="A35" t="s">
        <v>6</v>
      </c>
      <c r="B35" t="s">
        <v>64</v>
      </c>
      <c r="C35">
        <v>257</v>
      </c>
      <c r="D35" s="39">
        <v>5.4414567011999999</v>
      </c>
      <c r="E35">
        <v>4723</v>
      </c>
      <c r="F35">
        <v>237</v>
      </c>
      <c r="G35" s="39">
        <v>5.0137507932999998</v>
      </c>
      <c r="H35">
        <v>4727</v>
      </c>
      <c r="I35">
        <v>191</v>
      </c>
      <c r="J35" s="39">
        <v>3.9260020555000001</v>
      </c>
      <c r="K35">
        <v>4865</v>
      </c>
      <c r="L35" t="str">
        <f t="shared" si="0"/>
        <v xml:space="preserve"> </v>
      </c>
      <c r="M35" t="str">
        <f t="shared" si="1"/>
        <v xml:space="preserve"> </v>
      </c>
      <c r="N35" t="str">
        <f t="shared" si="2"/>
        <v xml:space="preserve"> </v>
      </c>
    </row>
    <row r="36" spans="1:14" x14ac:dyDescent="0.3">
      <c r="A36" t="s">
        <v>6</v>
      </c>
      <c r="B36" t="s">
        <v>65</v>
      </c>
      <c r="C36">
        <v>110</v>
      </c>
      <c r="D36" s="39">
        <v>2.3290281601</v>
      </c>
      <c r="E36">
        <v>4723</v>
      </c>
      <c r="F36">
        <v>113</v>
      </c>
      <c r="G36" s="39">
        <v>2.3905225301000002</v>
      </c>
      <c r="H36">
        <v>4727</v>
      </c>
      <c r="I36">
        <v>108</v>
      </c>
      <c r="J36" s="39">
        <v>2.2199383350000002</v>
      </c>
      <c r="K36">
        <v>4865</v>
      </c>
      <c r="L36" t="str">
        <f t="shared" si="0"/>
        <v xml:space="preserve"> </v>
      </c>
      <c r="M36" t="str">
        <f t="shared" si="1"/>
        <v xml:space="preserve"> </v>
      </c>
      <c r="N36" t="str">
        <f t="shared" si="2"/>
        <v xml:space="preserve"> </v>
      </c>
    </row>
    <row r="37" spans="1:14" x14ac:dyDescent="0.3">
      <c r="A37" t="s">
        <v>6</v>
      </c>
      <c r="B37" t="s">
        <v>66</v>
      </c>
      <c r="C37">
        <v>94</v>
      </c>
      <c r="D37" s="39">
        <v>1.9902604277</v>
      </c>
      <c r="E37">
        <v>4723</v>
      </c>
      <c r="F37">
        <v>77</v>
      </c>
      <c r="G37" s="39">
        <v>1.6289401312</v>
      </c>
      <c r="H37">
        <v>4727</v>
      </c>
      <c r="I37">
        <v>49</v>
      </c>
      <c r="J37" s="39">
        <v>1.0071942446</v>
      </c>
      <c r="K37">
        <v>4865</v>
      </c>
      <c r="L37" t="str">
        <f t="shared" si="0"/>
        <v xml:space="preserve"> </v>
      </c>
      <c r="M37" t="str">
        <f t="shared" si="1"/>
        <v xml:space="preserve"> </v>
      </c>
      <c r="N37" t="str">
        <f t="shared" si="2"/>
        <v xml:space="preserve"> </v>
      </c>
    </row>
    <row r="38" spans="1:14" x14ac:dyDescent="0.3">
      <c r="A38" t="s">
        <v>6</v>
      </c>
      <c r="B38" t="s">
        <v>67</v>
      </c>
      <c r="C38">
        <v>44</v>
      </c>
      <c r="D38" s="39">
        <v>0.93161126400000005</v>
      </c>
      <c r="E38">
        <v>4723</v>
      </c>
      <c r="F38">
        <v>26</v>
      </c>
      <c r="G38" s="39">
        <v>0.55003173260000005</v>
      </c>
      <c r="H38">
        <v>4727</v>
      </c>
      <c r="I38">
        <v>31</v>
      </c>
      <c r="J38" s="39">
        <v>0.6372045221</v>
      </c>
      <c r="K38">
        <v>4865</v>
      </c>
      <c r="L38" t="str">
        <f t="shared" si="0"/>
        <v xml:space="preserve"> </v>
      </c>
      <c r="M38" t="str">
        <f t="shared" si="1"/>
        <v xml:space="preserve"> </v>
      </c>
      <c r="N38" t="str">
        <f t="shared" si="2"/>
        <v xml:space="preserve"> </v>
      </c>
    </row>
    <row r="39" spans="1:14" x14ac:dyDescent="0.3">
      <c r="A39" t="s">
        <v>6</v>
      </c>
      <c r="B39" t="s">
        <v>68</v>
      </c>
      <c r="C39">
        <v>16</v>
      </c>
      <c r="D39" s="39">
        <v>0.33876773240000002</v>
      </c>
      <c r="E39">
        <v>4723</v>
      </c>
      <c r="F39">
        <v>17</v>
      </c>
      <c r="G39" s="39">
        <v>0.35963613290000002</v>
      </c>
      <c r="H39">
        <v>4727</v>
      </c>
      <c r="I39" t="s">
        <v>0</v>
      </c>
      <c r="J39" s="39" t="s">
        <v>0</v>
      </c>
      <c r="K39" t="s">
        <v>0</v>
      </c>
      <c r="L39" t="str">
        <f t="shared" si="0"/>
        <v xml:space="preserve"> </v>
      </c>
      <c r="M39" t="str">
        <f t="shared" si="1"/>
        <v xml:space="preserve"> </v>
      </c>
      <c r="N39" t="str">
        <f t="shared" si="2"/>
        <v xml:space="preserve"> </v>
      </c>
    </row>
    <row r="40" spans="1:14" x14ac:dyDescent="0.3">
      <c r="A40" t="s">
        <v>6</v>
      </c>
      <c r="B40" t="s">
        <v>26</v>
      </c>
      <c r="C40">
        <v>29</v>
      </c>
      <c r="D40" s="39">
        <v>0.61401651489999998</v>
      </c>
      <c r="E40">
        <v>4723</v>
      </c>
      <c r="F40">
        <v>20</v>
      </c>
      <c r="G40" s="39">
        <v>0.42310133280000001</v>
      </c>
      <c r="H40">
        <v>4727</v>
      </c>
      <c r="I40">
        <v>12</v>
      </c>
      <c r="J40" s="39">
        <v>0.246659815</v>
      </c>
      <c r="K40">
        <v>4865</v>
      </c>
      <c r="L40" t="str">
        <f t="shared" si="0"/>
        <v xml:space="preserve"> </v>
      </c>
      <c r="M40" t="str">
        <f t="shared" si="1"/>
        <v xml:space="preserve"> </v>
      </c>
      <c r="N40" t="str">
        <f t="shared" si="2"/>
        <v xml:space="preserve"> </v>
      </c>
    </row>
    <row r="41" spans="1:14" x14ac:dyDescent="0.3">
      <c r="A41" s="2" t="s">
        <v>5</v>
      </c>
      <c r="B41" s="2" t="s">
        <v>59</v>
      </c>
      <c r="C41" s="2">
        <v>4767</v>
      </c>
      <c r="D41" s="42">
        <v>52.708978328000001</v>
      </c>
      <c r="E41" s="2">
        <v>9044</v>
      </c>
      <c r="F41" s="2">
        <v>4541</v>
      </c>
      <c r="G41" s="42">
        <v>53.714218121999998</v>
      </c>
      <c r="H41" s="2">
        <v>8454</v>
      </c>
      <c r="I41" s="2">
        <v>4319</v>
      </c>
      <c r="J41" s="42">
        <v>55.851545324999996</v>
      </c>
      <c r="K41" s="2">
        <v>7733</v>
      </c>
      <c r="L41" s="2" t="str">
        <f t="shared" si="0"/>
        <v xml:space="preserve"> </v>
      </c>
      <c r="M41" s="2" t="str">
        <f t="shared" si="1"/>
        <v xml:space="preserve"> </v>
      </c>
      <c r="N41" s="2" t="str">
        <f t="shared" si="2"/>
        <v xml:space="preserve"> </v>
      </c>
    </row>
    <row r="42" spans="1:14" x14ac:dyDescent="0.3">
      <c r="A42" t="s">
        <v>5</v>
      </c>
      <c r="B42" t="s">
        <v>60</v>
      </c>
      <c r="C42">
        <v>1425</v>
      </c>
      <c r="D42" s="39">
        <v>15.756302521</v>
      </c>
      <c r="E42">
        <v>9044</v>
      </c>
      <c r="F42">
        <v>1228</v>
      </c>
      <c r="G42" s="39">
        <v>14.525668323</v>
      </c>
      <c r="H42">
        <v>8454</v>
      </c>
      <c r="I42">
        <v>1086</v>
      </c>
      <c r="J42" s="39">
        <v>14.043708780999999</v>
      </c>
      <c r="K42">
        <v>7733</v>
      </c>
      <c r="L42" t="str">
        <f t="shared" si="0"/>
        <v xml:space="preserve"> </v>
      </c>
      <c r="M42" t="str">
        <f t="shared" si="1"/>
        <v xml:space="preserve"> </v>
      </c>
      <c r="N42" t="str">
        <f t="shared" si="2"/>
        <v xml:space="preserve"> </v>
      </c>
    </row>
    <row r="43" spans="1:14" x14ac:dyDescent="0.3">
      <c r="A43" t="s">
        <v>5</v>
      </c>
      <c r="B43" t="s">
        <v>61</v>
      </c>
      <c r="C43">
        <v>1119</v>
      </c>
      <c r="D43" s="39">
        <v>12.372843874000001</v>
      </c>
      <c r="E43">
        <v>9044</v>
      </c>
      <c r="F43">
        <v>870</v>
      </c>
      <c r="G43" s="39">
        <v>10.290986515</v>
      </c>
      <c r="H43">
        <v>8454</v>
      </c>
      <c r="I43">
        <v>701</v>
      </c>
      <c r="J43" s="39">
        <v>9.0650459072</v>
      </c>
      <c r="K43">
        <v>7733</v>
      </c>
      <c r="L43" t="str">
        <f t="shared" si="0"/>
        <v xml:space="preserve"> </v>
      </c>
      <c r="M43" t="str">
        <f t="shared" si="1"/>
        <v xml:space="preserve"> </v>
      </c>
      <c r="N43" t="str">
        <f t="shared" si="2"/>
        <v xml:space="preserve"> </v>
      </c>
    </row>
    <row r="44" spans="1:14" x14ac:dyDescent="0.3">
      <c r="A44" t="s">
        <v>5</v>
      </c>
      <c r="B44" t="s">
        <v>62</v>
      </c>
      <c r="C44">
        <v>58</v>
      </c>
      <c r="D44" s="39">
        <v>0.64130915519999998</v>
      </c>
      <c r="E44">
        <v>9044</v>
      </c>
      <c r="F44">
        <v>360</v>
      </c>
      <c r="G44" s="39">
        <v>4.2583392477000004</v>
      </c>
      <c r="H44">
        <v>8454</v>
      </c>
      <c r="I44">
        <v>534</v>
      </c>
      <c r="J44" s="39">
        <v>6.9054700634000001</v>
      </c>
      <c r="K44">
        <v>7733</v>
      </c>
      <c r="L44" t="str">
        <f t="shared" si="0"/>
        <v xml:space="preserve"> </v>
      </c>
      <c r="M44" t="str">
        <f t="shared" si="1"/>
        <v xml:space="preserve"> </v>
      </c>
      <c r="N44" t="str">
        <f t="shared" si="2"/>
        <v xml:space="preserve"> </v>
      </c>
    </row>
    <row r="45" spans="1:14" x14ac:dyDescent="0.3">
      <c r="A45" t="s">
        <v>5</v>
      </c>
      <c r="B45" t="s">
        <v>63</v>
      </c>
      <c r="C45">
        <v>431</v>
      </c>
      <c r="D45" s="39">
        <v>4.7655904467000001</v>
      </c>
      <c r="E45">
        <v>9044</v>
      </c>
      <c r="F45">
        <v>329</v>
      </c>
      <c r="G45" s="39">
        <v>3.8916489236</v>
      </c>
      <c r="H45">
        <v>8454</v>
      </c>
      <c r="I45">
        <v>340</v>
      </c>
      <c r="J45" s="39">
        <v>4.3967412387999998</v>
      </c>
      <c r="K45">
        <v>7733</v>
      </c>
      <c r="L45" t="str">
        <f t="shared" si="0"/>
        <v xml:space="preserve"> </v>
      </c>
      <c r="M45" t="str">
        <f t="shared" si="1"/>
        <v xml:space="preserve"> </v>
      </c>
      <c r="N45" t="str">
        <f t="shared" si="2"/>
        <v xml:space="preserve"> </v>
      </c>
    </row>
    <row r="46" spans="1:14" x14ac:dyDescent="0.3">
      <c r="A46" t="s">
        <v>5</v>
      </c>
      <c r="B46" t="s">
        <v>64</v>
      </c>
      <c r="C46">
        <v>627</v>
      </c>
      <c r="D46" s="39">
        <v>6.9327731092000002</v>
      </c>
      <c r="E46">
        <v>9044</v>
      </c>
      <c r="F46">
        <v>564</v>
      </c>
      <c r="G46" s="39">
        <v>6.6713981547000003</v>
      </c>
      <c r="H46">
        <v>8454</v>
      </c>
      <c r="I46">
        <v>379</v>
      </c>
      <c r="J46" s="39">
        <v>4.9010733221000002</v>
      </c>
      <c r="K46">
        <v>7733</v>
      </c>
      <c r="L46" t="str">
        <f t="shared" si="0"/>
        <v xml:space="preserve"> </v>
      </c>
      <c r="M46" t="str">
        <f t="shared" si="1"/>
        <v xml:space="preserve"> </v>
      </c>
      <c r="N46" t="str">
        <f t="shared" si="2"/>
        <v xml:space="preserve"> </v>
      </c>
    </row>
    <row r="47" spans="1:14" x14ac:dyDescent="0.3">
      <c r="A47" t="s">
        <v>5</v>
      </c>
      <c r="B47" t="s">
        <v>65</v>
      </c>
      <c r="C47">
        <v>320</v>
      </c>
      <c r="D47" s="39">
        <v>3.5382574081999998</v>
      </c>
      <c r="E47">
        <v>9044</v>
      </c>
      <c r="F47">
        <v>320</v>
      </c>
      <c r="G47" s="39">
        <v>3.7851904423999998</v>
      </c>
      <c r="H47">
        <v>8454</v>
      </c>
      <c r="I47">
        <v>220</v>
      </c>
      <c r="J47" s="39">
        <v>2.8449502134000002</v>
      </c>
      <c r="K47">
        <v>7733</v>
      </c>
      <c r="L47" t="str">
        <f t="shared" si="0"/>
        <v xml:space="preserve"> </v>
      </c>
      <c r="M47" t="str">
        <f t="shared" si="1"/>
        <v xml:space="preserve"> </v>
      </c>
      <c r="N47" t="str">
        <f t="shared" si="2"/>
        <v xml:space="preserve"> </v>
      </c>
    </row>
    <row r="48" spans="1:14" x14ac:dyDescent="0.3">
      <c r="A48" t="s">
        <v>5</v>
      </c>
      <c r="B48" t="s">
        <v>66</v>
      </c>
      <c r="C48">
        <v>169</v>
      </c>
      <c r="D48" s="39">
        <v>1.8686421937</v>
      </c>
      <c r="E48">
        <v>9044</v>
      </c>
      <c r="F48">
        <v>160</v>
      </c>
      <c r="G48" s="39">
        <v>1.8925952211999999</v>
      </c>
      <c r="H48">
        <v>8454</v>
      </c>
      <c r="I48">
        <v>93</v>
      </c>
      <c r="J48" s="39">
        <v>1.2026380447</v>
      </c>
      <c r="K48">
        <v>7733</v>
      </c>
      <c r="L48" t="str">
        <f t="shared" si="0"/>
        <v xml:space="preserve"> </v>
      </c>
      <c r="M48" t="str">
        <f t="shared" si="1"/>
        <v xml:space="preserve"> </v>
      </c>
      <c r="N48" t="str">
        <f t="shared" si="2"/>
        <v xml:space="preserve"> </v>
      </c>
    </row>
    <row r="49" spans="1:14" x14ac:dyDescent="0.3">
      <c r="A49" t="s">
        <v>5</v>
      </c>
      <c r="B49" t="s">
        <v>67</v>
      </c>
      <c r="C49">
        <v>55</v>
      </c>
      <c r="D49" s="39">
        <v>0.60813799199999996</v>
      </c>
      <c r="E49">
        <v>9044</v>
      </c>
      <c r="F49">
        <v>37</v>
      </c>
      <c r="G49" s="39">
        <v>0.43766264490000001</v>
      </c>
      <c r="H49">
        <v>8454</v>
      </c>
      <c r="I49">
        <v>46</v>
      </c>
      <c r="J49" s="39">
        <v>0.59485322640000005</v>
      </c>
      <c r="K49">
        <v>7733</v>
      </c>
      <c r="L49" t="str">
        <f t="shared" si="0"/>
        <v xml:space="preserve"> </v>
      </c>
      <c r="M49" t="str">
        <f t="shared" si="1"/>
        <v xml:space="preserve"> </v>
      </c>
      <c r="N49" t="str">
        <f t="shared" si="2"/>
        <v xml:space="preserve"> </v>
      </c>
    </row>
    <row r="50" spans="1:14" x14ac:dyDescent="0.3">
      <c r="A50" t="s">
        <v>5</v>
      </c>
      <c r="B50" t="s">
        <v>68</v>
      </c>
      <c r="C50">
        <v>16</v>
      </c>
      <c r="D50" s="39">
        <v>0.17691287040000001</v>
      </c>
      <c r="E50">
        <v>9044</v>
      </c>
      <c r="F50">
        <v>12</v>
      </c>
      <c r="G50" s="39">
        <v>0.1419446416</v>
      </c>
      <c r="H50">
        <v>8454</v>
      </c>
      <c r="I50">
        <v>8</v>
      </c>
      <c r="J50" s="39">
        <v>0.103452735</v>
      </c>
      <c r="K50">
        <v>7733</v>
      </c>
      <c r="L50" t="str">
        <f t="shared" si="0"/>
        <v xml:space="preserve"> </v>
      </c>
      <c r="M50" t="str">
        <f t="shared" si="1"/>
        <v xml:space="preserve"> </v>
      </c>
      <c r="N50" t="str">
        <f t="shared" si="2"/>
        <v xml:space="preserve"> </v>
      </c>
    </row>
    <row r="51" spans="1:14" x14ac:dyDescent="0.3">
      <c r="A51" t="s">
        <v>5</v>
      </c>
      <c r="B51" t="s">
        <v>26</v>
      </c>
      <c r="C51">
        <v>57</v>
      </c>
      <c r="D51" s="39">
        <v>0.63025210080000005</v>
      </c>
      <c r="E51">
        <v>9044</v>
      </c>
      <c r="F51">
        <v>33</v>
      </c>
      <c r="G51" s="39">
        <v>0.39034776440000002</v>
      </c>
      <c r="H51">
        <v>8454</v>
      </c>
      <c r="I51">
        <v>7</v>
      </c>
      <c r="J51" s="39">
        <v>9.0521143200000001E-2</v>
      </c>
      <c r="K51">
        <v>7733</v>
      </c>
      <c r="L51" t="str">
        <f t="shared" si="0"/>
        <v xml:space="preserve"> </v>
      </c>
      <c r="M51" t="str">
        <f t="shared" si="1"/>
        <v xml:space="preserve"> </v>
      </c>
      <c r="N51" t="str">
        <f t="shared" si="2"/>
        <v xml:space="preserve"> </v>
      </c>
    </row>
    <row r="52" spans="1:14" x14ac:dyDescent="0.3">
      <c r="A52" s="2" t="s">
        <v>7</v>
      </c>
      <c r="B52" s="2" t="s">
        <v>59</v>
      </c>
      <c r="C52" s="2">
        <v>1303</v>
      </c>
      <c r="D52" s="42">
        <v>32.845979329000002</v>
      </c>
      <c r="E52" s="2">
        <v>3967</v>
      </c>
      <c r="F52" s="2">
        <v>1312</v>
      </c>
      <c r="G52" s="42">
        <v>36.053860950999997</v>
      </c>
      <c r="H52" s="2">
        <v>3639</v>
      </c>
      <c r="I52" s="2">
        <v>1534</v>
      </c>
      <c r="J52" s="42">
        <v>37.242049041000001</v>
      </c>
      <c r="K52" s="2">
        <v>4119</v>
      </c>
      <c r="L52" s="2" t="str">
        <f t="shared" si="0"/>
        <v xml:space="preserve"> </v>
      </c>
      <c r="M52" s="2" t="str">
        <f t="shared" si="1"/>
        <v xml:space="preserve"> </v>
      </c>
      <c r="N52" s="2" t="str">
        <f t="shared" si="2"/>
        <v xml:space="preserve"> </v>
      </c>
    </row>
    <row r="53" spans="1:14" x14ac:dyDescent="0.3">
      <c r="A53" t="s">
        <v>7</v>
      </c>
      <c r="B53" t="s">
        <v>60</v>
      </c>
      <c r="C53">
        <v>595</v>
      </c>
      <c r="D53" s="39">
        <v>14.998739602000001</v>
      </c>
      <c r="E53">
        <v>3967</v>
      </c>
      <c r="F53">
        <v>568</v>
      </c>
      <c r="G53" s="39">
        <v>15.608683704000001</v>
      </c>
      <c r="H53">
        <v>3639</v>
      </c>
      <c r="I53">
        <v>616</v>
      </c>
      <c r="J53" s="39">
        <v>14.955086186000001</v>
      </c>
      <c r="K53">
        <v>4119</v>
      </c>
      <c r="L53" t="str">
        <f t="shared" si="0"/>
        <v xml:space="preserve"> </v>
      </c>
      <c r="M53" t="str">
        <f t="shared" si="1"/>
        <v xml:space="preserve"> </v>
      </c>
      <c r="N53" t="str">
        <f t="shared" si="2"/>
        <v xml:space="preserve"> </v>
      </c>
    </row>
    <row r="54" spans="1:14" x14ac:dyDescent="0.3">
      <c r="A54" t="s">
        <v>7</v>
      </c>
      <c r="B54" t="s">
        <v>61</v>
      </c>
      <c r="C54">
        <v>427</v>
      </c>
      <c r="D54" s="39">
        <v>10.763801361000001</v>
      </c>
      <c r="E54">
        <v>3967</v>
      </c>
      <c r="F54">
        <v>348</v>
      </c>
      <c r="G54" s="39">
        <v>9.5630667765999995</v>
      </c>
      <c r="H54">
        <v>3639</v>
      </c>
      <c r="I54">
        <v>379</v>
      </c>
      <c r="J54" s="39">
        <v>9.2012624422999991</v>
      </c>
      <c r="K54">
        <v>4119</v>
      </c>
      <c r="L54" t="str">
        <f t="shared" si="0"/>
        <v xml:space="preserve"> </v>
      </c>
      <c r="M54" t="str">
        <f t="shared" si="1"/>
        <v xml:space="preserve"> </v>
      </c>
      <c r="N54" t="str">
        <f t="shared" si="2"/>
        <v xml:space="preserve"> </v>
      </c>
    </row>
    <row r="55" spans="1:14" x14ac:dyDescent="0.3">
      <c r="A55" t="s">
        <v>7</v>
      </c>
      <c r="B55" t="s">
        <v>62</v>
      </c>
      <c r="C55">
        <v>22</v>
      </c>
      <c r="D55" s="39">
        <v>0.55457524579999995</v>
      </c>
      <c r="E55">
        <v>3967</v>
      </c>
      <c r="F55">
        <v>119</v>
      </c>
      <c r="G55" s="39">
        <v>3.2701291563999999</v>
      </c>
      <c r="H55">
        <v>3639</v>
      </c>
      <c r="I55">
        <v>243</v>
      </c>
      <c r="J55" s="39">
        <v>5.8994901674999998</v>
      </c>
      <c r="K55">
        <v>4119</v>
      </c>
      <c r="L55" t="str">
        <f t="shared" si="0"/>
        <v xml:space="preserve"> </v>
      </c>
      <c r="M55" t="str">
        <f t="shared" si="1"/>
        <v xml:space="preserve"> </v>
      </c>
      <c r="N55" t="str">
        <f t="shared" si="2"/>
        <v xml:space="preserve"> </v>
      </c>
    </row>
    <row r="56" spans="1:14" x14ac:dyDescent="0.3">
      <c r="A56" t="s">
        <v>7</v>
      </c>
      <c r="B56" t="s">
        <v>63</v>
      </c>
      <c r="C56">
        <v>864</v>
      </c>
      <c r="D56" s="39">
        <v>21.779682380000001</v>
      </c>
      <c r="E56">
        <v>3967</v>
      </c>
      <c r="F56">
        <v>640</v>
      </c>
      <c r="G56" s="39">
        <v>17.587249243999999</v>
      </c>
      <c r="H56">
        <v>3639</v>
      </c>
      <c r="I56">
        <v>879</v>
      </c>
      <c r="J56" s="39">
        <v>21.340131100000001</v>
      </c>
      <c r="K56">
        <v>4119</v>
      </c>
      <c r="L56" t="str">
        <f t="shared" si="0"/>
        <v xml:space="preserve"> </v>
      </c>
      <c r="M56" t="str">
        <f t="shared" si="1"/>
        <v xml:space="preserve"> </v>
      </c>
      <c r="N56" t="str">
        <f t="shared" si="2"/>
        <v xml:space="preserve"> </v>
      </c>
    </row>
    <row r="57" spans="1:14" x14ac:dyDescent="0.3">
      <c r="A57" t="s">
        <v>7</v>
      </c>
      <c r="B57" t="s">
        <v>64</v>
      </c>
      <c r="C57">
        <v>386</v>
      </c>
      <c r="D57" s="39">
        <v>9.7302747667999991</v>
      </c>
      <c r="E57">
        <v>3967</v>
      </c>
      <c r="F57">
        <v>335</v>
      </c>
      <c r="G57" s="39">
        <v>9.2058257762999993</v>
      </c>
      <c r="H57">
        <v>3639</v>
      </c>
      <c r="I57">
        <v>256</v>
      </c>
      <c r="J57" s="39">
        <v>6.2151007525999997</v>
      </c>
      <c r="K57">
        <v>4119</v>
      </c>
      <c r="L57" t="str">
        <f t="shared" si="0"/>
        <v xml:space="preserve"> </v>
      </c>
      <c r="M57" t="str">
        <f t="shared" si="1"/>
        <v xml:space="preserve"> </v>
      </c>
      <c r="N57" t="str">
        <f t="shared" si="2"/>
        <v xml:space="preserve"> </v>
      </c>
    </row>
    <row r="58" spans="1:14" x14ac:dyDescent="0.3">
      <c r="A58" t="s">
        <v>7</v>
      </c>
      <c r="B58" t="s">
        <v>65</v>
      </c>
      <c r="C58">
        <v>122</v>
      </c>
      <c r="D58" s="39">
        <v>3.0753718175000002</v>
      </c>
      <c r="E58">
        <v>3967</v>
      </c>
      <c r="F58">
        <v>166</v>
      </c>
      <c r="G58" s="39">
        <v>4.5616927726999998</v>
      </c>
      <c r="H58">
        <v>3639</v>
      </c>
      <c r="I58">
        <v>102</v>
      </c>
      <c r="J58" s="39">
        <v>2.4763292061</v>
      </c>
      <c r="K58">
        <v>4119</v>
      </c>
      <c r="L58" t="str">
        <f t="shared" si="0"/>
        <v xml:space="preserve"> </v>
      </c>
      <c r="M58" t="str">
        <f t="shared" si="1"/>
        <v xml:space="preserve"> </v>
      </c>
      <c r="N58" t="str">
        <f t="shared" si="2"/>
        <v xml:space="preserve"> </v>
      </c>
    </row>
    <row r="59" spans="1:14" x14ac:dyDescent="0.3">
      <c r="A59" t="s">
        <v>7</v>
      </c>
      <c r="B59" t="s">
        <v>66</v>
      </c>
      <c r="C59">
        <v>162</v>
      </c>
      <c r="D59" s="39">
        <v>4.0836904462000003</v>
      </c>
      <c r="E59">
        <v>3967</v>
      </c>
      <c r="F59">
        <v>97</v>
      </c>
      <c r="G59" s="39">
        <v>2.6655674636</v>
      </c>
      <c r="H59">
        <v>3639</v>
      </c>
      <c r="I59">
        <v>58</v>
      </c>
      <c r="J59" s="39">
        <v>1.4081087643000001</v>
      </c>
      <c r="K59">
        <v>4119</v>
      </c>
      <c r="L59" t="str">
        <f t="shared" si="0"/>
        <v xml:space="preserve"> </v>
      </c>
      <c r="M59" t="str">
        <f t="shared" si="1"/>
        <v xml:space="preserve"> </v>
      </c>
      <c r="N59" t="str">
        <f t="shared" si="2"/>
        <v xml:space="preserve"> </v>
      </c>
    </row>
    <row r="60" spans="1:14" x14ac:dyDescent="0.3">
      <c r="A60" t="s">
        <v>7</v>
      </c>
      <c r="B60" t="s">
        <v>67</v>
      </c>
      <c r="C60">
        <v>41</v>
      </c>
      <c r="D60" s="39">
        <v>1.0335265944000001</v>
      </c>
      <c r="E60">
        <v>3967</v>
      </c>
      <c r="F60">
        <v>24</v>
      </c>
      <c r="G60" s="39">
        <v>0.65952184670000003</v>
      </c>
      <c r="H60">
        <v>3639</v>
      </c>
      <c r="I60">
        <v>30</v>
      </c>
      <c r="J60" s="39">
        <v>0.72833211939999998</v>
      </c>
      <c r="K60">
        <v>4119</v>
      </c>
      <c r="L60" t="str">
        <f t="shared" si="0"/>
        <v xml:space="preserve"> </v>
      </c>
      <c r="M60" t="str">
        <f t="shared" si="1"/>
        <v xml:space="preserve"> </v>
      </c>
      <c r="N60" t="str">
        <f t="shared" si="2"/>
        <v xml:space="preserve"> </v>
      </c>
    </row>
    <row r="61" spans="1:14" x14ac:dyDescent="0.3">
      <c r="A61" t="s">
        <v>7</v>
      </c>
      <c r="B61" t="s">
        <v>68</v>
      </c>
      <c r="C61">
        <v>13</v>
      </c>
      <c r="D61" s="39">
        <v>0.32770355429999998</v>
      </c>
      <c r="E61">
        <v>3967</v>
      </c>
      <c r="F61">
        <v>12</v>
      </c>
      <c r="G61" s="39">
        <v>0.32976092330000001</v>
      </c>
      <c r="H61">
        <v>3639</v>
      </c>
      <c r="I61">
        <v>13</v>
      </c>
      <c r="J61" s="39">
        <v>0.31561058510000001</v>
      </c>
      <c r="K61">
        <v>4119</v>
      </c>
      <c r="L61" t="str">
        <f t="shared" si="0"/>
        <v xml:space="preserve"> </v>
      </c>
      <c r="M61" t="str">
        <f t="shared" si="1"/>
        <v xml:space="preserve"> </v>
      </c>
      <c r="N61" t="str">
        <f t="shared" si="2"/>
        <v xml:space="preserve"> </v>
      </c>
    </row>
    <row r="62" spans="1:14" x14ac:dyDescent="0.3">
      <c r="A62" t="s">
        <v>7</v>
      </c>
      <c r="B62" t="s">
        <v>26</v>
      </c>
      <c r="C62">
        <v>32</v>
      </c>
      <c r="D62" s="39">
        <v>0.80665490289999997</v>
      </c>
      <c r="E62">
        <v>3967</v>
      </c>
      <c r="F62">
        <v>18</v>
      </c>
      <c r="G62" s="39">
        <v>0.49464138499999999</v>
      </c>
      <c r="H62">
        <v>3639</v>
      </c>
      <c r="I62">
        <v>9</v>
      </c>
      <c r="J62" s="39">
        <v>0.21849963580000001</v>
      </c>
      <c r="K62">
        <v>4119</v>
      </c>
      <c r="L62" t="str">
        <f t="shared" si="0"/>
        <v xml:space="preserve"> </v>
      </c>
      <c r="M62" t="str">
        <f t="shared" si="1"/>
        <v xml:space="preserve"> </v>
      </c>
      <c r="N62" t="str">
        <f t="shared" si="2"/>
        <v xml:space="preserve"> </v>
      </c>
    </row>
    <row r="63" spans="1:14" x14ac:dyDescent="0.3">
      <c r="A63" s="2" t="s">
        <v>1</v>
      </c>
      <c r="B63" s="2" t="s">
        <v>59</v>
      </c>
      <c r="C63" s="2">
        <v>23435</v>
      </c>
      <c r="D63" s="42">
        <v>51.203897920000003</v>
      </c>
      <c r="E63" s="2">
        <v>45768</v>
      </c>
      <c r="F63" s="2">
        <v>25197</v>
      </c>
      <c r="G63" s="42">
        <v>52.570415189000002</v>
      </c>
      <c r="H63" s="2">
        <v>47930</v>
      </c>
      <c r="I63" s="2">
        <v>26248</v>
      </c>
      <c r="J63" s="42">
        <v>53.178815997000001</v>
      </c>
      <c r="K63" s="2">
        <v>49358</v>
      </c>
      <c r="L63" s="2" t="str">
        <f t="shared" si="0"/>
        <v xml:space="preserve"> </v>
      </c>
      <c r="M63" s="2" t="str">
        <f t="shared" si="1"/>
        <v xml:space="preserve"> </v>
      </c>
      <c r="N63" s="2" t="str">
        <f t="shared" si="2"/>
        <v xml:space="preserve"> </v>
      </c>
    </row>
    <row r="64" spans="1:14" x14ac:dyDescent="0.3">
      <c r="A64" t="s">
        <v>1</v>
      </c>
      <c r="B64" t="s">
        <v>60</v>
      </c>
      <c r="C64">
        <v>7001</v>
      </c>
      <c r="D64" s="39">
        <v>15.296713861000001</v>
      </c>
      <c r="E64">
        <v>45768</v>
      </c>
      <c r="F64">
        <v>6941</v>
      </c>
      <c r="G64" s="39">
        <v>14.481535573</v>
      </c>
      <c r="H64">
        <v>47930</v>
      </c>
      <c r="I64">
        <v>6787</v>
      </c>
      <c r="J64" s="39">
        <v>13.750557153999999</v>
      </c>
      <c r="K64">
        <v>49358</v>
      </c>
      <c r="L64" t="str">
        <f t="shared" si="0"/>
        <v xml:space="preserve"> </v>
      </c>
      <c r="M64" t="str">
        <f t="shared" si="1"/>
        <v xml:space="preserve"> </v>
      </c>
      <c r="N64" t="str">
        <f t="shared" si="2"/>
        <v xml:space="preserve"> </v>
      </c>
    </row>
    <row r="65" spans="1:14" x14ac:dyDescent="0.3">
      <c r="A65" t="s">
        <v>1</v>
      </c>
      <c r="B65" t="s">
        <v>61</v>
      </c>
      <c r="C65">
        <v>5486</v>
      </c>
      <c r="D65" s="39">
        <v>11.986540815</v>
      </c>
      <c r="E65">
        <v>45768</v>
      </c>
      <c r="F65">
        <v>4936</v>
      </c>
      <c r="G65" s="39">
        <v>10.298351762999999</v>
      </c>
      <c r="H65">
        <v>47930</v>
      </c>
      <c r="I65">
        <v>4334</v>
      </c>
      <c r="J65" s="39">
        <v>8.7807447627999995</v>
      </c>
      <c r="K65">
        <v>49358</v>
      </c>
      <c r="L65" t="str">
        <f t="shared" si="0"/>
        <v xml:space="preserve"> </v>
      </c>
      <c r="M65" t="str">
        <f t="shared" si="1"/>
        <v xml:space="preserve"> </v>
      </c>
      <c r="N65" t="str">
        <f t="shared" si="2"/>
        <v xml:space="preserve"> </v>
      </c>
    </row>
    <row r="66" spans="1:14" x14ac:dyDescent="0.3">
      <c r="A66" t="s">
        <v>1</v>
      </c>
      <c r="B66" t="s">
        <v>62</v>
      </c>
      <c r="C66">
        <v>321</v>
      </c>
      <c r="D66" s="39">
        <v>0.70136339800000003</v>
      </c>
      <c r="E66">
        <v>45768</v>
      </c>
      <c r="F66">
        <v>2488</v>
      </c>
      <c r="G66" s="39">
        <v>5.1909034007999999</v>
      </c>
      <c r="H66">
        <v>47930</v>
      </c>
      <c r="I66">
        <v>4118</v>
      </c>
      <c r="J66" s="39">
        <v>8.3431257343999992</v>
      </c>
      <c r="K66">
        <v>49358</v>
      </c>
      <c r="L66" t="str">
        <f t="shared" si="0"/>
        <v xml:space="preserve"> </v>
      </c>
      <c r="M66" t="str">
        <f t="shared" si="1"/>
        <v xml:space="preserve"> </v>
      </c>
      <c r="N66" t="str">
        <f t="shared" si="2"/>
        <v xml:space="preserve"> </v>
      </c>
    </row>
    <row r="67" spans="1:14" x14ac:dyDescent="0.3">
      <c r="A67" t="s">
        <v>1</v>
      </c>
      <c r="B67" t="s">
        <v>63</v>
      </c>
      <c r="C67">
        <v>3775</v>
      </c>
      <c r="D67" s="39">
        <v>8.2481209578999994</v>
      </c>
      <c r="E67">
        <v>45768</v>
      </c>
      <c r="F67">
        <v>3000</v>
      </c>
      <c r="G67" s="39">
        <v>6.2591278947999998</v>
      </c>
      <c r="H67">
        <v>47930</v>
      </c>
      <c r="I67">
        <v>3589</v>
      </c>
      <c r="J67" s="39">
        <v>7.2713643177999998</v>
      </c>
      <c r="K67">
        <v>49358</v>
      </c>
      <c r="L67" t="str">
        <f t="shared" si="0"/>
        <v xml:space="preserve"> </v>
      </c>
      <c r="M67" t="str">
        <f t="shared" si="1"/>
        <v xml:space="preserve"> </v>
      </c>
      <c r="N67" t="str">
        <f t="shared" si="2"/>
        <v xml:space="preserve"> </v>
      </c>
    </row>
    <row r="68" spans="1:14" x14ac:dyDescent="0.3">
      <c r="A68" t="s">
        <v>1</v>
      </c>
      <c r="B68" t="s">
        <v>64</v>
      </c>
      <c r="C68">
        <v>2863</v>
      </c>
      <c r="D68" s="39">
        <v>6.2554623318000004</v>
      </c>
      <c r="E68">
        <v>45768</v>
      </c>
      <c r="F68">
        <v>2714</v>
      </c>
      <c r="G68" s="39">
        <v>5.6624243689</v>
      </c>
      <c r="H68">
        <v>47930</v>
      </c>
      <c r="I68">
        <v>2224</v>
      </c>
      <c r="J68" s="39">
        <v>4.5058551805000002</v>
      </c>
      <c r="K68">
        <v>49358</v>
      </c>
      <c r="L68" t="str">
        <f t="shared" si="0"/>
        <v xml:space="preserve"> </v>
      </c>
      <c r="M68" t="str">
        <f t="shared" si="1"/>
        <v xml:space="preserve"> </v>
      </c>
      <c r="N68" t="str">
        <f t="shared" si="2"/>
        <v xml:space="preserve"> </v>
      </c>
    </row>
    <row r="69" spans="1:14" x14ac:dyDescent="0.3">
      <c r="A69" t="s">
        <v>1</v>
      </c>
      <c r="B69" t="s">
        <v>65</v>
      </c>
      <c r="C69">
        <v>1321</v>
      </c>
      <c r="D69" s="39">
        <v>2.8862961021000002</v>
      </c>
      <c r="E69">
        <v>45768</v>
      </c>
      <c r="F69">
        <v>1470</v>
      </c>
      <c r="G69" s="39">
        <v>3.0669726685000001</v>
      </c>
      <c r="H69">
        <v>47930</v>
      </c>
      <c r="I69">
        <v>1204</v>
      </c>
      <c r="J69" s="39">
        <v>2.4393208800999999</v>
      </c>
      <c r="K69">
        <v>49358</v>
      </c>
      <c r="L69" t="str">
        <f t="shared" si="0"/>
        <v xml:space="preserve"> </v>
      </c>
      <c r="M69" t="str">
        <f t="shared" si="1"/>
        <v xml:space="preserve"> </v>
      </c>
      <c r="N69" t="str">
        <f t="shared" si="2"/>
        <v xml:space="preserve"> </v>
      </c>
    </row>
    <row r="70" spans="1:14" x14ac:dyDescent="0.3">
      <c r="A70" t="s">
        <v>1</v>
      </c>
      <c r="B70" t="s">
        <v>66</v>
      </c>
      <c r="C70">
        <v>852</v>
      </c>
      <c r="D70" s="39">
        <v>1.8615626639</v>
      </c>
      <c r="E70">
        <v>45768</v>
      </c>
      <c r="F70">
        <v>722</v>
      </c>
      <c r="G70" s="39">
        <v>1.5063634467</v>
      </c>
      <c r="H70">
        <v>47930</v>
      </c>
      <c r="I70">
        <v>473</v>
      </c>
      <c r="J70" s="39">
        <v>0.9583046315</v>
      </c>
      <c r="K70">
        <v>49358</v>
      </c>
      <c r="L70" t="str">
        <f t="shared" si="0"/>
        <v xml:space="preserve"> </v>
      </c>
      <c r="M70" t="str">
        <f t="shared" si="1"/>
        <v xml:space="preserve"> </v>
      </c>
      <c r="N70" t="str">
        <f t="shared" si="2"/>
        <v xml:space="preserve"> </v>
      </c>
    </row>
    <row r="71" spans="1:14" x14ac:dyDescent="0.3">
      <c r="A71" t="s">
        <v>1</v>
      </c>
      <c r="B71" t="s">
        <v>67</v>
      </c>
      <c r="C71">
        <v>285</v>
      </c>
      <c r="D71" s="39">
        <v>0.62270582070000002</v>
      </c>
      <c r="E71">
        <v>45768</v>
      </c>
      <c r="F71">
        <v>194</v>
      </c>
      <c r="G71" s="39">
        <v>0.4047569372</v>
      </c>
      <c r="H71">
        <v>47930</v>
      </c>
      <c r="I71">
        <v>247</v>
      </c>
      <c r="J71" s="39">
        <v>0.50042546290000001</v>
      </c>
      <c r="K71">
        <v>49358</v>
      </c>
      <c r="L71" t="str">
        <f t="shared" si="0"/>
        <v xml:space="preserve"> </v>
      </c>
      <c r="M71" t="str">
        <f t="shared" si="1"/>
        <v xml:space="preserve"> </v>
      </c>
      <c r="N71" t="str">
        <f t="shared" si="2"/>
        <v xml:space="preserve"> </v>
      </c>
    </row>
    <row r="72" spans="1:14" x14ac:dyDescent="0.3">
      <c r="A72" t="s">
        <v>1</v>
      </c>
      <c r="B72" t="s">
        <v>68</v>
      </c>
      <c r="C72">
        <v>102</v>
      </c>
      <c r="D72" s="39">
        <v>0.2228631358</v>
      </c>
      <c r="E72">
        <v>45768</v>
      </c>
      <c r="F72">
        <v>94</v>
      </c>
      <c r="G72" s="39">
        <v>0.19611934070000001</v>
      </c>
      <c r="H72">
        <v>47930</v>
      </c>
      <c r="I72">
        <v>63</v>
      </c>
      <c r="J72" s="39">
        <v>0.12763888330000001</v>
      </c>
      <c r="K72">
        <v>49358</v>
      </c>
      <c r="L72" t="str">
        <f t="shared" si="0"/>
        <v xml:space="preserve"> </v>
      </c>
      <c r="M72" t="str">
        <f t="shared" si="1"/>
        <v xml:space="preserve"> </v>
      </c>
      <c r="N72" t="str">
        <f t="shared" si="2"/>
        <v xml:space="preserve"> </v>
      </c>
    </row>
    <row r="73" spans="1:14" x14ac:dyDescent="0.3">
      <c r="A73" t="s">
        <v>1</v>
      </c>
      <c r="B73" t="s">
        <v>26</v>
      </c>
      <c r="C73">
        <v>327</v>
      </c>
      <c r="D73" s="39">
        <v>0.71447299419999999</v>
      </c>
      <c r="E73">
        <v>45768</v>
      </c>
      <c r="F73">
        <v>174</v>
      </c>
      <c r="G73" s="39">
        <v>0.36302941789999998</v>
      </c>
      <c r="H73">
        <v>47930</v>
      </c>
      <c r="I73">
        <v>71</v>
      </c>
      <c r="J73" s="39">
        <v>0.14384699540000001</v>
      </c>
      <c r="K73">
        <v>49358</v>
      </c>
      <c r="L73" t="str">
        <f t="shared" ref="L73" si="3">IF(C73="*","s"," ")</f>
        <v xml:space="preserve"> </v>
      </c>
      <c r="M73" t="str">
        <f t="shared" ref="M73" si="4">IF(F73="*","s"," ")</f>
        <v xml:space="preserve"> </v>
      </c>
      <c r="N73" t="str">
        <f t="shared" ref="N73" si="5">IF(I73="*","s"," ")</f>
        <v xml:space="preserve"> </v>
      </c>
    </row>
    <row r="74" spans="1:14" x14ac:dyDescent="0.3">
      <c r="A74" s="2"/>
    </row>
    <row r="75" spans="1:14" x14ac:dyDescent="0.3">
      <c r="A75" s="2"/>
    </row>
    <row r="76" spans="1:14" x14ac:dyDescent="0.3">
      <c r="A76" s="2"/>
    </row>
    <row r="77" spans="1:14" x14ac:dyDescent="0.3">
      <c r="A77" s="2"/>
    </row>
    <row r="78" spans="1:14" x14ac:dyDescent="0.3">
      <c r="A78" s="2"/>
    </row>
    <row r="79" spans="1:14" x14ac:dyDescent="0.3">
      <c r="A79" s="2"/>
    </row>
    <row r="80" spans="1:14" x14ac:dyDescent="0.3">
      <c r="A80" s="2"/>
    </row>
    <row r="81" spans="1:2" x14ac:dyDescent="0.3">
      <c r="A81" s="2"/>
    </row>
    <row r="82" spans="1:2" x14ac:dyDescent="0.3">
      <c r="A82" s="2"/>
    </row>
    <row r="83" spans="1:2" x14ac:dyDescent="0.3">
      <c r="A83" s="2"/>
    </row>
    <row r="84" spans="1:2" x14ac:dyDescent="0.3">
      <c r="A84" s="2"/>
      <c r="B84" s="2"/>
    </row>
    <row r="85" spans="1:2" x14ac:dyDescent="0.3">
      <c r="A85" s="2"/>
    </row>
    <row r="86" spans="1:2" x14ac:dyDescent="0.3">
      <c r="A86" s="2"/>
    </row>
    <row r="87" spans="1:2" x14ac:dyDescent="0.3">
      <c r="A87" s="2"/>
    </row>
    <row r="88" spans="1:2" x14ac:dyDescent="0.3">
      <c r="A88" s="2"/>
    </row>
    <row r="89" spans="1:2" x14ac:dyDescent="0.3">
      <c r="A89" s="2"/>
    </row>
    <row r="90" spans="1:2" x14ac:dyDescent="0.3">
      <c r="A90" s="2"/>
    </row>
    <row r="91" spans="1:2" x14ac:dyDescent="0.3">
      <c r="A91" s="2"/>
    </row>
    <row r="92" spans="1:2" x14ac:dyDescent="0.3">
      <c r="A92" s="2"/>
    </row>
    <row r="93" spans="1:2" x14ac:dyDescent="0.3">
      <c r="A93" s="2"/>
    </row>
    <row r="94" spans="1:2" x14ac:dyDescent="0.3">
      <c r="A94" s="2"/>
    </row>
    <row r="95" spans="1:2" x14ac:dyDescent="0.3">
      <c r="A95" s="2"/>
    </row>
    <row r="96" spans="1:2" x14ac:dyDescent="0.3">
      <c r="A96" s="2"/>
    </row>
    <row r="97" spans="1:2" x14ac:dyDescent="0.3">
      <c r="A97" s="2"/>
    </row>
    <row r="98" spans="1:2" x14ac:dyDescent="0.3">
      <c r="A98" s="2"/>
    </row>
    <row r="99" spans="1:2" x14ac:dyDescent="0.3">
      <c r="A99" s="2"/>
    </row>
    <row r="100" spans="1:2" x14ac:dyDescent="0.3">
      <c r="A100" s="2"/>
    </row>
    <row r="101" spans="1:2" x14ac:dyDescent="0.3">
      <c r="A101" s="2"/>
    </row>
    <row r="102" spans="1:2" x14ac:dyDescent="0.3">
      <c r="A102" s="2"/>
    </row>
    <row r="103" spans="1:2" x14ac:dyDescent="0.3">
      <c r="A103" s="2"/>
    </row>
    <row r="104" spans="1:2" x14ac:dyDescent="0.3">
      <c r="A104" s="2"/>
    </row>
    <row r="105" spans="1:2" x14ac:dyDescent="0.3">
      <c r="A105" s="2"/>
      <c r="B105" s="2"/>
    </row>
    <row r="106" spans="1:2" x14ac:dyDescent="0.3">
      <c r="A106" s="2"/>
    </row>
    <row r="107" spans="1:2" x14ac:dyDescent="0.3">
      <c r="A107" s="2"/>
    </row>
    <row r="108" spans="1:2" x14ac:dyDescent="0.3">
      <c r="A108" s="2"/>
    </row>
    <row r="109" spans="1:2" x14ac:dyDescent="0.3">
      <c r="A109" s="2"/>
    </row>
    <row r="110" spans="1:2" x14ac:dyDescent="0.3">
      <c r="A110" s="2"/>
      <c r="B110" s="2"/>
    </row>
    <row r="111" spans="1:2" x14ac:dyDescent="0.3">
      <c r="A111" s="2"/>
    </row>
    <row r="112" spans="1:2" x14ac:dyDescent="0.3">
      <c r="A112" s="2"/>
    </row>
    <row r="113" spans="1:2" x14ac:dyDescent="0.3">
      <c r="A113" s="2"/>
    </row>
    <row r="114" spans="1:2" x14ac:dyDescent="0.3">
      <c r="A114" s="2"/>
      <c r="B114" s="2"/>
    </row>
    <row r="115" spans="1:2" x14ac:dyDescent="0.3">
      <c r="A115" s="2"/>
    </row>
    <row r="116" spans="1:2" x14ac:dyDescent="0.3">
      <c r="A116" s="2"/>
    </row>
    <row r="117" spans="1:2" x14ac:dyDescent="0.3">
      <c r="A117" s="2"/>
    </row>
    <row r="118" spans="1:2" x14ac:dyDescent="0.3">
      <c r="A118" s="2"/>
    </row>
    <row r="119" spans="1:2" x14ac:dyDescent="0.3">
      <c r="A119" s="2"/>
    </row>
    <row r="120" spans="1:2" x14ac:dyDescent="0.3">
      <c r="A120" s="2"/>
      <c r="B120" s="2"/>
    </row>
    <row r="121" spans="1:2" x14ac:dyDescent="0.3">
      <c r="A121" s="2"/>
    </row>
    <row r="122" spans="1:2" x14ac:dyDescent="0.3">
      <c r="A122" s="2"/>
    </row>
    <row r="123" spans="1:2" x14ac:dyDescent="0.3">
      <c r="A123" s="2"/>
      <c r="B123" s="2"/>
    </row>
    <row r="124" spans="1:2" x14ac:dyDescent="0.3">
      <c r="A124" s="2"/>
    </row>
    <row r="125" spans="1:2" x14ac:dyDescent="0.3">
      <c r="A125" s="2"/>
    </row>
    <row r="126" spans="1:2" x14ac:dyDescent="0.3">
      <c r="A126" s="2"/>
      <c r="B126" s="2"/>
    </row>
    <row r="127" spans="1:2" x14ac:dyDescent="0.3">
      <c r="A127" s="2"/>
    </row>
    <row r="128" spans="1:2" x14ac:dyDescent="0.3">
      <c r="A128" s="2"/>
    </row>
    <row r="129" spans="1:2" x14ac:dyDescent="0.3">
      <c r="A129" s="2"/>
    </row>
    <row r="130" spans="1:2" x14ac:dyDescent="0.3">
      <c r="A130" s="2"/>
    </row>
    <row r="131" spans="1:2" x14ac:dyDescent="0.3">
      <c r="A131" s="2"/>
    </row>
    <row r="132" spans="1:2" x14ac:dyDescent="0.3">
      <c r="A132" s="2"/>
    </row>
    <row r="133" spans="1:2" x14ac:dyDescent="0.3">
      <c r="A133" s="2"/>
    </row>
    <row r="134" spans="1:2" x14ac:dyDescent="0.3">
      <c r="A134" s="2"/>
    </row>
    <row r="135" spans="1:2" x14ac:dyDescent="0.3">
      <c r="A135" s="2"/>
    </row>
    <row r="136" spans="1:2" x14ac:dyDescent="0.3">
      <c r="A136" s="2"/>
    </row>
    <row r="137" spans="1:2" x14ac:dyDescent="0.3">
      <c r="A137" s="2"/>
    </row>
    <row r="138" spans="1:2" x14ac:dyDescent="0.3">
      <c r="A138" s="2"/>
    </row>
    <row r="139" spans="1:2" x14ac:dyDescent="0.3">
      <c r="A139" s="2"/>
      <c r="B139" s="2"/>
    </row>
    <row r="145" customFormat="1" x14ac:dyDescent="0.3"/>
    <row r="146" customFormat="1" x14ac:dyDescent="0.3"/>
    <row r="147" customFormat="1" x14ac:dyDescent="0.3"/>
    <row r="148" customFormat="1" x14ac:dyDescent="0.3"/>
    <row r="149" customFormat="1" x14ac:dyDescent="0.3"/>
    <row r="150" customFormat="1" x14ac:dyDescent="0.3"/>
    <row r="151" customFormat="1" x14ac:dyDescent="0.3"/>
    <row r="152" customFormat="1" x14ac:dyDescent="0.3"/>
    <row r="153" customFormat="1" x14ac:dyDescent="0.3"/>
    <row r="154" customFormat="1" x14ac:dyDescent="0.3"/>
    <row r="155" customFormat="1" x14ac:dyDescent="0.3"/>
    <row r="156" customFormat="1" x14ac:dyDescent="0.3"/>
    <row r="157" customFormat="1" x14ac:dyDescent="0.3"/>
    <row r="158" customFormat="1" x14ac:dyDescent="0.3"/>
    <row r="159" customFormat="1" x14ac:dyDescent="0.3"/>
    <row r="160" customFormat="1" x14ac:dyDescent="0.3"/>
    <row r="161" customFormat="1" x14ac:dyDescent="0.3"/>
    <row r="162" customFormat="1" x14ac:dyDescent="0.3"/>
    <row r="163" customFormat="1" x14ac:dyDescent="0.3"/>
    <row r="164" customFormat="1" x14ac:dyDescent="0.3"/>
    <row r="165" customFormat="1" x14ac:dyDescent="0.3"/>
    <row r="166" customFormat="1" x14ac:dyDescent="0.3"/>
    <row r="167" customFormat="1" x14ac:dyDescent="0.3"/>
    <row r="168" customFormat="1" x14ac:dyDescent="0.3"/>
    <row r="169" customFormat="1" x14ac:dyDescent="0.3"/>
    <row r="170" customFormat="1" x14ac:dyDescent="0.3"/>
    <row r="171" customFormat="1" x14ac:dyDescent="0.3"/>
    <row r="172" customFormat="1" x14ac:dyDescent="0.3"/>
    <row r="173" customFormat="1" x14ac:dyDescent="0.3"/>
    <row r="174" customFormat="1" x14ac:dyDescent="0.3"/>
    <row r="175" customFormat="1" x14ac:dyDescent="0.3"/>
    <row r="176" customFormat="1" x14ac:dyDescent="0.3"/>
    <row r="177" customFormat="1" x14ac:dyDescent="0.3"/>
    <row r="178" customFormat="1" x14ac:dyDescent="0.3"/>
    <row r="179" customFormat="1" x14ac:dyDescent="0.3"/>
    <row r="180" customFormat="1" x14ac:dyDescent="0.3"/>
    <row r="181" customFormat="1" x14ac:dyDescent="0.3"/>
    <row r="182" customFormat="1" x14ac:dyDescent="0.3"/>
    <row r="183" customFormat="1" x14ac:dyDescent="0.3"/>
    <row r="184" customFormat="1" x14ac:dyDescent="0.3"/>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910C5-B182-40D0-9F82-5CCAE4618CDB}">
  <dimension ref="A1:B14"/>
  <sheetViews>
    <sheetView workbookViewId="0"/>
  </sheetViews>
  <sheetFormatPr defaultRowHeight="14.4" x14ac:dyDescent="0.3"/>
  <cols>
    <col min="1" max="1" width="92.44140625" bestFit="1" customWidth="1"/>
    <col min="2" max="2" width="24.44140625" bestFit="1" customWidth="1"/>
  </cols>
  <sheetData>
    <row r="1" spans="1:2" x14ac:dyDescent="0.3">
      <c r="A1" t="s">
        <v>31</v>
      </c>
    </row>
    <row r="3" spans="1:2" x14ac:dyDescent="0.3">
      <c r="A3" s="2" t="s">
        <v>32</v>
      </c>
      <c r="B3" s="2" t="s">
        <v>33</v>
      </c>
    </row>
    <row r="4" spans="1:2" x14ac:dyDescent="0.3">
      <c r="A4" t="s">
        <v>59</v>
      </c>
      <c r="B4" t="s">
        <v>69</v>
      </c>
    </row>
    <row r="5" spans="1:2" x14ac:dyDescent="0.3">
      <c r="A5" t="s">
        <v>60</v>
      </c>
      <c r="B5" t="s">
        <v>73</v>
      </c>
    </row>
    <row r="6" spans="1:2" x14ac:dyDescent="0.3">
      <c r="A6" t="s">
        <v>61</v>
      </c>
      <c r="B6" t="s">
        <v>72</v>
      </c>
    </row>
    <row r="7" spans="1:2" x14ac:dyDescent="0.3">
      <c r="A7" t="s">
        <v>62</v>
      </c>
      <c r="B7" t="s">
        <v>75</v>
      </c>
    </row>
    <row r="8" spans="1:2" x14ac:dyDescent="0.3">
      <c r="A8" t="s">
        <v>63</v>
      </c>
      <c r="B8" t="s">
        <v>74</v>
      </c>
    </row>
    <row r="9" spans="1:2" x14ac:dyDescent="0.3">
      <c r="A9" t="s">
        <v>64</v>
      </c>
      <c r="B9" t="s">
        <v>70</v>
      </c>
    </row>
    <row r="10" spans="1:2" x14ac:dyDescent="0.3">
      <c r="A10" t="s">
        <v>65</v>
      </c>
      <c r="B10" t="s">
        <v>71</v>
      </c>
    </row>
    <row r="11" spans="1:2" x14ac:dyDescent="0.3">
      <c r="A11" t="s">
        <v>66</v>
      </c>
      <c r="B11" t="s">
        <v>76</v>
      </c>
    </row>
    <row r="12" spans="1:2" x14ac:dyDescent="0.3">
      <c r="A12" t="s">
        <v>67</v>
      </c>
      <c r="B12" t="s">
        <v>77</v>
      </c>
    </row>
    <row r="13" spans="1:2" x14ac:dyDescent="0.3">
      <c r="A13" t="s">
        <v>68</v>
      </c>
      <c r="B13" t="s">
        <v>78</v>
      </c>
    </row>
    <row r="14" spans="1:2" x14ac:dyDescent="0.3">
      <c r="A14" t="s">
        <v>26</v>
      </c>
      <c r="B14" t="s">
        <v>44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5</vt:i4>
      </vt:variant>
      <vt:variant>
        <vt:lpstr>Charts</vt:lpstr>
      </vt:variant>
      <vt:variant>
        <vt:i4>7</vt:i4>
      </vt:variant>
      <vt:variant>
        <vt:lpstr>Named Ranges</vt:lpstr>
      </vt:variant>
      <vt:variant>
        <vt:i4>1</vt:i4>
      </vt:variant>
    </vt:vector>
  </HeadingPairs>
  <TitlesOfParts>
    <vt:vector size="13" baseType="lpstr">
      <vt:lpstr>Graph Data</vt:lpstr>
      <vt:lpstr>Table_Southern</vt:lpstr>
      <vt:lpstr>graph data_v1</vt:lpstr>
      <vt:lpstr>Raw Data</vt:lpstr>
      <vt:lpstr>Labels List</vt:lpstr>
      <vt:lpstr>Figure_Manitoba</vt:lpstr>
      <vt:lpstr>Figure_Southern</vt:lpstr>
      <vt:lpstr>Figure_WRHA</vt:lpstr>
      <vt:lpstr>Figure_Interlake-Eastern</vt:lpstr>
      <vt:lpstr>Figure_PrairieMountain</vt:lpstr>
      <vt:lpstr>Figure_Northern</vt:lpstr>
      <vt:lpstr>Figure_RHAs_v1</vt:lpstr>
      <vt:lpstr>Table_Southern!Print_Area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RHA-Chapter7-Causes-Hospital-Injury</dc:title>
  <dc:creator>rodm</dc:creator>
  <cp:lastModifiedBy>Lindsey Dahl</cp:lastModifiedBy>
  <cp:lastPrinted>2024-06-05T19:11:10Z</cp:lastPrinted>
  <dcterms:created xsi:type="dcterms:W3CDTF">2012-06-19T01:21:24Z</dcterms:created>
  <dcterms:modified xsi:type="dcterms:W3CDTF">2025-12-04T20:10:01Z</dcterms:modified>
</cp:coreProperties>
</file>